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localSheetId="0" name="_xlnm.Print_Area">'Лист1'!$A$1:$O$228</definedName>
  </definedNames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<sst xmlns="http://schemas.openxmlformats.org/spreadsheetml/2006/main" xmlns:a="http://schemas.openxmlformats.org/drawingml/2006/main" xmlns:c="http://schemas.openxmlformats.org/drawingml/2006/chart" xmlns:co="http://ncloudtech.com" xmlns:m="http://schemas.openxmlformats.org/officeDocument/2006/math" xmlns:mc="http://schemas.openxmlformats.org/markup-compatibility/2006" xmlns:o="urn:schemas-microsoft-com:office:office" xmlns:p="http://schemas.openxmlformats.org/presentationml/2006/main" xmlns:pic="http://schemas.openxmlformats.org/drawingml/2006/picture" xmlns:r="http://schemas.openxmlformats.org/officeDocument/2006/relationships" xmlns:s="http://schemas.openxmlformats.org/officeDocument/2006/sharedTypes" xmlns:sl="http://schemas.openxmlformats.org/schemaLibrary/2006/main" xmlns:v="urn:schemas-microsoft-com:vml" xmlns:w="http://schemas.openxmlformats.org/wordprocessingml/2006/main" xmlns:w14="http://schemas.microsoft.com/office/word/2010/wordml" xmlns:w15="http://schemas.microsoft.com/office/word/2012/wordml" xmlns:wp="http://schemas.openxmlformats.org/drawingml/2006/wordprocessingDrawing" xmlns:wpg="http://schemas.microsoft.com/office/word/2010/wordprocessingGroup" xmlns:wps="http://schemas.microsoft.com/office/word/2010/wordprocessingShape" xmlns:x14="http://schemas.microsoft.com/office/spreadsheetml/2009/9/main" xmlns:xdr="http://schemas.openxmlformats.org/drawingml/2006/spreadsheetDrawing" xmlns:xm="http://schemas.microsoft.com/office/excel/2006/main" mc:Ignorable="co w14 x14 w15">
  <si>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РАСЧЕТ комплексной оценки качества по поселениям Аксайского района за 2020 год</t>
  </si>
  <si>
    <t>Оценка поселений по индикаторам, увеличение значений по которым-повышение качества  U</t>
  </si>
  <si>
    <t>U=(пок.поселений-мин)/(мак-мин)</t>
  </si>
  <si>
    <t>№инд.</t>
  </si>
  <si>
    <t>удел. вес по прил.</t>
  </si>
  <si>
    <t>Uмин</t>
  </si>
  <si>
    <t>Uмак</t>
  </si>
  <si>
    <t>U-А</t>
  </si>
  <si>
    <t>U-Б</t>
  </si>
  <si>
    <t>U-В</t>
  </si>
  <si>
    <t>U-Г</t>
  </si>
  <si>
    <t>U-И</t>
  </si>
  <si>
    <t>U-Л</t>
  </si>
  <si>
    <t>U-М</t>
  </si>
  <si>
    <t>U-О</t>
  </si>
  <si>
    <t>U-Р</t>
  </si>
  <si>
    <t>U-С</t>
  </si>
  <si>
    <t>U-Щ</t>
  </si>
  <si>
    <t>1 раздел</t>
  </si>
  <si>
    <t>1.1</t>
  </si>
  <si>
    <t>оценка значения индикатора</t>
  </si>
  <si>
    <t>уд.в.</t>
  </si>
  <si>
    <t>оценка качества индикатора</t>
  </si>
  <si>
    <t>индикатор</t>
  </si>
  <si>
    <t>2 каздел</t>
  </si>
  <si>
    <t>2.6</t>
  </si>
  <si>
    <t>уд.в</t>
  </si>
  <si>
    <t>4 раздел</t>
  </si>
  <si>
    <t>4.1</t>
  </si>
  <si>
    <t>5 раздел</t>
  </si>
  <si>
    <t>5.4</t>
  </si>
  <si>
    <t>5.6</t>
  </si>
  <si>
    <t>ВСЕГО по  индикаторам U</t>
  </si>
  <si>
    <t>Оценка качества по индикаторам, снижение значения по которым-повышение качества(Е)</t>
  </si>
  <si>
    <t>Е=(мак-пок.посел)/(макс.-мин)</t>
  </si>
  <si>
    <t>Емин</t>
  </si>
  <si>
    <t>Емак</t>
  </si>
  <si>
    <t>Е-А</t>
  </si>
  <si>
    <t>Е-Б</t>
  </si>
  <si>
    <t>Е-В</t>
  </si>
  <si>
    <t>Е-Г</t>
  </si>
  <si>
    <t>Е-И</t>
  </si>
  <si>
    <t>Е-Л</t>
  </si>
  <si>
    <t>Е-М</t>
  </si>
  <si>
    <t>Е-О</t>
  </si>
  <si>
    <t>Е-Р</t>
  </si>
  <si>
    <t>Е-С</t>
  </si>
  <si>
    <t>Е-Щ</t>
  </si>
  <si>
    <t>1 Раздел</t>
  </si>
  <si>
    <t>1.4</t>
  </si>
  <si>
    <t>уд.вес</t>
  </si>
  <si>
    <t>2 раздел</t>
  </si>
  <si>
    <t>2.1</t>
  </si>
  <si>
    <t>2.4</t>
  </si>
  <si>
    <t>2.7</t>
  </si>
  <si>
    <t>2.5</t>
  </si>
  <si>
    <t>3 раздел</t>
  </si>
  <si>
    <t>3.1</t>
  </si>
  <si>
    <t>3.5</t>
  </si>
  <si>
    <t>Итого по индикаторм Е</t>
  </si>
  <si>
    <t>Оценка поселений по индикаторам с целевыми значениями А</t>
  </si>
  <si>
    <t>А=цел.знач=1</t>
  </si>
  <si>
    <t>А=нецел.знач=0</t>
  </si>
  <si>
    <t>цел.значение</t>
  </si>
  <si>
    <t>А1-А</t>
  </si>
  <si>
    <t>А1-Б</t>
  </si>
  <si>
    <t>А1-В</t>
  </si>
  <si>
    <t>А1-Г</t>
  </si>
  <si>
    <t>А1-И</t>
  </si>
  <si>
    <t>А1-Л</t>
  </si>
  <si>
    <t>А1-М</t>
  </si>
  <si>
    <t>А1-О</t>
  </si>
  <si>
    <t>А1-Р</t>
  </si>
  <si>
    <t>А1-С</t>
  </si>
  <si>
    <t>А1-Щ</t>
  </si>
  <si>
    <t>1.2</t>
  </si>
  <si>
    <t>утвержд.</t>
  </si>
  <si>
    <t>расчет уд.в.</t>
  </si>
  <si>
    <t>1.3</t>
  </si>
  <si>
    <t>наличие</t>
  </si>
  <si>
    <t>1.5</t>
  </si>
  <si>
    <t>1.6</t>
  </si>
  <si>
    <t>имеется</t>
  </si>
  <si>
    <t>всего</t>
  </si>
  <si>
    <t>2.2</t>
  </si>
  <si>
    <t>2.8</t>
  </si>
  <si>
    <t>2.9</t>
  </si>
  <si>
    <t>снижение</t>
  </si>
  <si>
    <t>3.2</t>
  </si>
  <si>
    <t>&lt;30%</t>
  </si>
  <si>
    <t>3.3</t>
  </si>
  <si>
    <t>3.4</t>
  </si>
  <si>
    <t>4  раздел</t>
  </si>
  <si>
    <t>4.2</t>
  </si>
  <si>
    <t>осущ..</t>
  </si>
  <si>
    <t>4.3</t>
  </si>
  <si>
    <t>выпол</t>
  </si>
  <si>
    <t>4.4</t>
  </si>
  <si>
    <t>4.5</t>
  </si>
  <si>
    <t>итого</t>
  </si>
  <si>
    <t>5.1</t>
  </si>
  <si>
    <t>осущест.</t>
  </si>
  <si>
    <t>5.2</t>
  </si>
  <si>
    <t>5.3</t>
  </si>
  <si>
    <t>5.5</t>
  </si>
  <si>
    <t>5.7</t>
  </si>
  <si>
    <t>выпол.</t>
  </si>
  <si>
    <t>Итого</t>
  </si>
  <si>
    <t>Итого оценка по индикаторам А1</t>
  </si>
  <si>
    <t>Итого удельный вес по индикаторам А1</t>
  </si>
  <si>
    <t>Приложение 2</t>
  </si>
  <si>
    <t>Уд.в. По прил.</t>
  </si>
  <si>
    <t>для пос. по 136 ст.БК</t>
  </si>
  <si>
    <t>Цел. Значение</t>
  </si>
  <si>
    <t>А2-А</t>
  </si>
  <si>
    <t>А2-Б</t>
  </si>
  <si>
    <t>А2-В</t>
  </si>
  <si>
    <t>А2-Г</t>
  </si>
  <si>
    <t>А2-И</t>
  </si>
  <si>
    <t>А2-Л</t>
  </si>
  <si>
    <t>А2-М</t>
  </si>
  <si>
    <t>А2-О</t>
  </si>
  <si>
    <t>А2-Р</t>
  </si>
  <si>
    <t>А2-С</t>
  </si>
  <si>
    <t>А2-Щ</t>
  </si>
  <si>
    <t>&lt;1или=1</t>
  </si>
  <si>
    <t>1 или 0</t>
  </si>
  <si>
    <t>&lt;0,5</t>
  </si>
  <si>
    <t>&lt;0,15 или=0,15</t>
  </si>
  <si>
    <t>&lt;0,1или=0,1</t>
  </si>
  <si>
    <t>&lt;0,03или=0,03</t>
  </si>
  <si>
    <t>&lt;1,0или=1,0</t>
  </si>
  <si>
    <t>соблюдены</t>
  </si>
  <si>
    <t>выполняется</t>
  </si>
  <si>
    <t>Итого по индикаторам А2 Приложения 2</t>
  </si>
  <si>
    <t>Оценка качества отдельного направления(Y)</t>
  </si>
  <si>
    <t>Y= сумма по направлениям(оценка по индикаторам*уд.в. По направлениям согласно Прил.)</t>
  </si>
  <si>
    <t>Индикаторы</t>
  </si>
  <si>
    <t>Уд.в. по направл..</t>
  </si>
  <si>
    <t>кол-во показателей</t>
  </si>
  <si>
    <t>средняя оценка</t>
  </si>
  <si>
    <t>Y-А</t>
  </si>
  <si>
    <t>Y-Б</t>
  </si>
  <si>
    <t>Y-В</t>
  </si>
  <si>
    <t>Y-Г</t>
  </si>
  <si>
    <t>Y-И</t>
  </si>
  <si>
    <t>Y-Л</t>
  </si>
  <si>
    <t>Y-М</t>
  </si>
  <si>
    <t>Y-О</t>
  </si>
  <si>
    <t>YР</t>
  </si>
  <si>
    <t>Y-С</t>
  </si>
  <si>
    <t>Y-Щ</t>
  </si>
  <si>
    <t>Итого по 1 разд.</t>
  </si>
  <si>
    <t>Итого по 2 разделу</t>
  </si>
  <si>
    <t>Итого по разделу 3</t>
  </si>
  <si>
    <t>Итого по 4 разделу</t>
  </si>
  <si>
    <t>Итого по 5 разделу</t>
  </si>
  <si>
    <t>Всего по направлениям</t>
  </si>
  <si>
    <t>Итоговые показатели по направлениям</t>
  </si>
  <si>
    <t>кол-во показ.</t>
  </si>
  <si>
    <t>А</t>
  </si>
  <si>
    <t>Б</t>
  </si>
  <si>
    <t>В</t>
  </si>
  <si>
    <t>Г</t>
  </si>
  <si>
    <t>И</t>
  </si>
  <si>
    <t>Л</t>
  </si>
  <si>
    <t>М</t>
  </si>
  <si>
    <t>О</t>
  </si>
  <si>
    <t>Р</t>
  </si>
  <si>
    <t>С</t>
  </si>
  <si>
    <t>Щ</t>
  </si>
  <si>
    <t>Итого по 1 разделу</t>
  </si>
  <si>
    <t>Удел. вес по 1 разделу</t>
  </si>
  <si>
    <t>Удел. вес по 2  разделу</t>
  </si>
  <si>
    <t>Итого по 3 разделу</t>
  </si>
  <si>
    <t>Удел. вес по 3  разделу</t>
  </si>
  <si>
    <t>Удел. вес по 4  разделу</t>
  </si>
  <si>
    <t>Удел. вес по 5  разделу</t>
  </si>
  <si>
    <t>Оценка всего</t>
  </si>
  <si>
    <t>уд.вес всего</t>
  </si>
  <si>
    <t>Расчет комплексной оценки по поселениям (Z)</t>
  </si>
  <si>
    <t>Z=сумма показат по направл.*уд.вес по направлениям согласно прил.</t>
  </si>
  <si>
    <t>среднеквадр. Отклонение</t>
  </si>
  <si>
    <t>Средняя оценка</t>
  </si>
  <si>
    <t>Z-А</t>
  </si>
  <si>
    <t>V-Б</t>
  </si>
  <si>
    <t>V-В</t>
  </si>
  <si>
    <t>V-Г</t>
  </si>
  <si>
    <t>V-И</t>
  </si>
  <si>
    <t>V-Л</t>
  </si>
  <si>
    <t>V-М</t>
  </si>
  <si>
    <t>V-О</t>
  </si>
  <si>
    <t>V-Р</t>
  </si>
  <si>
    <t>V-С</t>
  </si>
  <si>
    <t>V-Щ</t>
  </si>
  <si>
    <t>Итого по разделу1</t>
  </si>
  <si>
    <t>Итого по разделу2</t>
  </si>
  <si>
    <t>Итого по разделу3</t>
  </si>
  <si>
    <t>Итого по разделу4</t>
  </si>
  <si>
    <t>Итого по разделу5</t>
  </si>
  <si>
    <t>Итоговая степень качества управления</t>
  </si>
  <si>
    <t>среднеквадратичное отклонение</t>
  </si>
  <si>
    <t>Интервал комплексных оценок</t>
  </si>
  <si>
    <t>от</t>
  </si>
  <si>
    <t>до</t>
  </si>
  <si>
    <t>1 степень</t>
  </si>
  <si>
    <t>2 степень</t>
  </si>
  <si>
    <t>3 степень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</si>
</sst>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" formatCode="0.0" numFmtId="1001"/>
    <numFmt co:extendedFormatCode="@" formatCode="@" numFmtId="1002"/>
    <numFmt co:extendedFormatCode="0.00" formatCode="0.00" numFmtId="1003"/>
    <numFmt co:extendedFormatCode="0.000" formatCode="0.000" numFmtId="1004"/>
    <numFmt co:extendedFormatCode="0" formatCode="0" numFmtId="1005"/>
  </numFmts>
  <fonts count="6">
    <font>
      <name val="Calibri"/>
      <sz val="11"/>
    </font>
    <font>
      <name val="Arial Cyr"/>
      <sz val="10"/>
    </font>
    <font>
      <name val="Arial Cyr"/>
      <b val="true"/>
      <sz val="10"/>
    </font>
    <font>
      <name val="Arial Cyr"/>
      <b val="true"/>
      <sz val="11"/>
    </font>
    <font>
      <name val="Arial Cyr"/>
      <sz val="9"/>
    </font>
    <font>
      <name val="Arial Cyr"/>
      <sz val="8"/>
    </font>
  </fonts>
  <fills count="11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theme="0" tint="0"/>
      </patternFill>
    </fill>
    <fill>
      <patternFill patternType="solid">
        <fgColor rgb="C0C0C0" tint="0"/>
      </patternFill>
    </fill>
    <fill>
      <patternFill patternType="solid">
        <fgColor rgb="FFCC99" tint="0"/>
      </patternFill>
    </fill>
    <fill>
      <patternFill patternType="solid">
        <fgColor rgb="00B050" tint="0"/>
      </patternFill>
    </fill>
    <fill>
      <patternFill patternType="solid">
        <fgColor rgb="FFFF99" tint="0"/>
      </patternFill>
    </fill>
    <fill>
      <patternFill patternType="solid">
        <fgColor rgb="CCFFFF" tint="0"/>
      </patternFill>
    </fill>
    <fill>
      <patternFill patternType="solid">
        <fgColor rgb="99CCFF" tint="0"/>
      </patternFill>
    </fill>
    <fill>
      <patternFill patternType="solid">
        <fgColor rgb="CCFFCC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60">
    <xf applyFont="true" applyNumberFormat="true" borderId="0" fillId="0" fontId="1" numFmtId="1000" quotePrefix="false"/>
    <xf applyFont="true" applyNumberFormat="true" borderId="0" fillId="0" fontId="1" numFmtId="1001" quotePrefix="false"/>
    <xf applyFill="true" applyFont="true" applyNumberFormat="true" borderId="0" fillId="2" fontId="1" numFmtId="1001" quotePrefix="false"/>
    <xf applyFont="true" applyNumberFormat="true" borderId="0" fillId="0" fontId="1" numFmtId="1000" quotePrefix="false"/>
    <xf applyAlignment="true" applyFill="true" applyFont="true" applyNumberFormat="true" borderId="0" fillId="3" fontId="2" numFmtId="1001" quotePrefix="false">
      <alignment horizont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3" fillId="0" fontId="3" numFmtId="1000" quotePrefix="false">
      <alignment horizontal="center" vertical="center" wrapText="true"/>
    </xf>
    <xf applyAlignment="true" applyBorder="true" applyFont="true" applyNumberFormat="true" borderId="4" fillId="0" fontId="1" numFmtId="1001" quotePrefix="false">
      <alignment horizontal="center" vertical="center" wrapText="true"/>
    </xf>
    <xf applyAlignment="true" applyBorder="true" applyFont="true" applyNumberFormat="true" borderId="4" fillId="0" fontId="1" numFmtId="1000" quotePrefix="false">
      <alignment horizontal="center" vertical="center" wrapText="true"/>
    </xf>
    <xf applyBorder="true" applyFont="true" applyNumberFormat="true" borderId="4" fillId="0" fontId="1" numFmtId="1000" quotePrefix="false"/>
    <xf applyBorder="true" applyFont="true" applyNumberFormat="true" borderId="5" fillId="0" fontId="1" numFmtId="1000" quotePrefix="false"/>
    <xf applyAlignment="true" applyBorder="true" applyFont="true" applyNumberFormat="true" borderId="6" fillId="0" fontId="1" numFmtId="1000" quotePrefix="false">
      <alignment horizontal="center" vertical="center" wrapText="true"/>
    </xf>
    <xf applyAlignment="true" applyBorder="true" applyFont="true" applyNumberFormat="true" borderId="7" fillId="0" fontId="1" numFmtId="1000" quotePrefix="false">
      <alignment horizontal="center" vertical="center" wrapText="true"/>
    </xf>
    <xf applyFont="true" applyNumberFormat="true" borderId="0" fillId="0" fontId="2" numFmtId="1000" quotePrefix="false"/>
    <xf applyAlignment="true" applyBorder="true" applyFill="true" applyFont="true" applyNumberFormat="true" borderId="4" fillId="4" fontId="2" numFmtId="1001" quotePrefix="false">
      <alignment horizontal="center" vertical="center" wrapText="true"/>
    </xf>
    <xf applyAlignment="true" applyBorder="true" applyFill="true" applyFont="true" applyNumberFormat="true" borderId="4" fillId="2" fontId="2" numFmtId="1001" quotePrefix="false">
      <alignment horizontal="center" vertical="center" wrapText="true"/>
    </xf>
    <xf applyAlignment="true" applyBorder="true" applyFill="true" applyFont="true" applyNumberFormat="true" borderId="4" fillId="4" fontId="2" numFmtId="1000" quotePrefix="false">
      <alignment horizontal="center" vertical="center" wrapText="true"/>
    </xf>
    <xf applyAlignment="true" applyBorder="true" applyFill="true" applyFont="true" applyNumberFormat="true" borderId="5" fillId="4" fontId="2" numFmtId="1000" quotePrefix="false">
      <alignment horizontal="center" vertical="center" wrapText="true"/>
    </xf>
    <xf applyFont="true" applyNumberFormat="true" borderId="0" fillId="0" fontId="2" numFmtId="1000" quotePrefix="false"/>
    <xf applyAlignment="true" applyBorder="true" applyFill="true" applyFont="true" applyNumberFormat="true" borderId="4" fillId="5" fontId="1" numFmtId="1001" quotePrefix="false">
      <alignment horizontal="center" vertical="center" wrapText="true"/>
    </xf>
    <xf applyAlignment="true" applyBorder="true" applyFill="true" applyFont="true" applyNumberFormat="true" borderId="4" fillId="5" fontId="2" numFmtId="1001" quotePrefix="false">
      <alignment horizontal="center" vertical="center" wrapText="true"/>
    </xf>
    <xf applyAlignment="true" applyBorder="true" applyFill="true" applyFont="true" applyNumberFormat="true" borderId="4" fillId="5" fontId="2" numFmtId="1000" quotePrefix="false">
      <alignment horizontal="center" vertical="center" wrapText="true"/>
    </xf>
    <xf applyAlignment="true" applyBorder="true" applyFill="true" applyFont="true" applyNumberFormat="true" borderId="5" fillId="5" fontId="2" numFmtId="1000" quotePrefix="false">
      <alignment horizontal="center" vertical="center" wrapText="true"/>
    </xf>
    <xf applyAlignment="true" applyBorder="true" applyFill="true" applyFont="true" applyNumberFormat="true" borderId="4" fillId="6" fontId="1" numFmtId="1002" quotePrefix="false">
      <alignment horizontal="center" vertical="center" wrapText="true"/>
    </xf>
    <xf applyAlignment="true" applyBorder="true" applyFill="true" applyFont="true" applyNumberFormat="true" borderId="4" fillId="2" fontId="1" numFmtId="1001" quotePrefix="false">
      <alignment horizontal="center" vertical="center" wrapText="true"/>
    </xf>
    <xf applyAlignment="true" applyBorder="true" applyFont="true" applyNumberFormat="true" borderId="4" fillId="0" fontId="1" numFmtId="1003" quotePrefix="false">
      <alignment horizontal="center" vertical="center" wrapText="true"/>
    </xf>
    <xf applyAlignment="true" applyBorder="true" applyFont="true" applyNumberFormat="true" borderId="5" fillId="0" fontId="1" numFmtId="1003" quotePrefix="false">
      <alignment horizontal="center" vertical="center" wrapText="true"/>
    </xf>
    <xf applyFill="true" applyFont="true" applyNumberFormat="true" borderId="0" fillId="2" fontId="1" numFmtId="1000" quotePrefix="false"/>
    <xf applyFill="true" applyFont="true" applyNumberFormat="true" borderId="0" fillId="7" fontId="1" numFmtId="1000" quotePrefix="false"/>
    <xf applyAlignment="true" applyBorder="true" applyFill="true" applyFont="true" applyNumberFormat="true" borderId="4" fillId="7" fontId="1" numFmtId="1001" quotePrefix="false">
      <alignment horizontal="center" vertical="center" wrapText="true"/>
    </xf>
    <xf applyAlignment="true" applyBorder="true" applyFill="true" applyFont="true" applyNumberFormat="true" borderId="4" fillId="7" fontId="1" numFmtId="1000" quotePrefix="false">
      <alignment horizontal="center" vertical="center" wrapText="true"/>
    </xf>
    <xf applyAlignment="true" applyBorder="true" applyFill="true" applyFont="true" applyNumberFormat="true" borderId="4" fillId="7" fontId="1" numFmtId="1003" quotePrefix="false">
      <alignment horizontal="center" vertical="center" wrapText="true"/>
    </xf>
    <xf applyAlignment="true" applyBorder="true" applyFill="true" applyFont="true" applyNumberFormat="true" borderId="5" fillId="7" fontId="1" numFmtId="1003" quotePrefix="false">
      <alignment horizontal="center" vertical="center" wrapText="true"/>
    </xf>
    <xf applyFill="true" applyFont="true" applyNumberFormat="true" borderId="0" fillId="7" fontId="1" numFmtId="1000" quotePrefix="false"/>
    <xf applyAlignment="true" applyBorder="true" applyFont="true" applyNumberFormat="true" borderId="4" fillId="0" fontId="1" numFmtId="1003" quotePrefix="false">
      <alignment horizontal="center" vertical="center"/>
    </xf>
    <xf applyAlignment="true" applyBorder="true" applyFont="true" applyNumberFormat="true" borderId="5" fillId="0" fontId="1" numFmtId="1003" quotePrefix="false">
      <alignment horizontal="center" vertical="center"/>
    </xf>
    <xf applyAlignment="true" applyBorder="true" applyFill="true" applyFont="true" applyNumberFormat="true" borderId="4" fillId="5" fontId="1" numFmtId="1000" quotePrefix="false">
      <alignment horizontal="center" vertical="center" wrapText="true"/>
    </xf>
    <xf applyAlignment="true" applyBorder="true" applyFill="true" applyFont="true" applyNumberFormat="true" borderId="4" fillId="5" fontId="1" numFmtId="1003" quotePrefix="false">
      <alignment horizontal="center" vertical="center" wrapText="true"/>
    </xf>
    <xf applyAlignment="true" applyBorder="true" applyFill="true" applyFont="true" applyNumberFormat="true" borderId="4" fillId="5" fontId="1" numFmtId="1003" quotePrefix="false">
      <alignment horizontal="center" vertical="center"/>
    </xf>
    <xf applyAlignment="true" applyBorder="true" applyFill="true" applyFont="true" applyNumberFormat="true" borderId="5" fillId="5" fontId="1" numFmtId="1003" quotePrefix="false">
      <alignment horizontal="center" vertical="center"/>
    </xf>
    <xf applyAlignment="true" applyBorder="true" applyFill="true" applyFont="true" applyNumberFormat="true" borderId="4" fillId="7" fontId="1" numFmtId="1003" quotePrefix="false">
      <alignment horizontal="center" vertical="center"/>
    </xf>
    <xf applyAlignment="true" applyBorder="true" applyFill="true" applyFont="true" applyNumberFormat="true" borderId="5" fillId="7" fontId="1" numFmtId="1003" quotePrefix="false">
      <alignment horizontal="center" vertical="center"/>
    </xf>
    <xf applyAlignment="true" applyBorder="true" applyFill="true" applyFont="true" applyNumberFormat="true" borderId="5" fillId="5" fontId="1" numFmtId="1003" quotePrefix="false">
      <alignment horizontal="center" vertical="center" wrapText="true"/>
    </xf>
    <xf applyAlignment="true" applyBorder="true" applyFont="true" applyNumberFormat="true" borderId="5" fillId="0" fontId="1" numFmtId="1000" quotePrefix="false">
      <alignment horizontal="center" vertical="center" wrapText="true"/>
    </xf>
    <xf applyAlignment="true" applyBorder="true" applyFill="true" applyFont="true" applyNumberFormat="true" borderId="4" fillId="7" fontId="1" numFmtId="1002" quotePrefix="false">
      <alignment horizontal="center" vertical="center" wrapText="true"/>
    </xf>
    <xf applyAlignment="true" applyBorder="true" applyFont="true" applyNumberFormat="true" borderId="4" fillId="0" fontId="1" numFmtId="1002" quotePrefix="false">
      <alignment horizontal="center" vertical="center" wrapText="true"/>
    </xf>
    <xf applyFill="true" applyFont="true" applyNumberFormat="true" borderId="0" fillId="8" fontId="1" numFmtId="1000" quotePrefix="false"/>
    <xf applyAlignment="true" applyBorder="true" applyFill="true" applyFont="true" applyNumberFormat="true" borderId="4" fillId="8" fontId="1" numFmtId="1001" quotePrefix="false">
      <alignment horizontal="center" vertical="center" wrapText="true"/>
    </xf>
    <xf applyAlignment="true" applyBorder="true" applyFill="true" applyFont="true" applyNumberFormat="true" borderId="4" fillId="8" fontId="1" numFmtId="1003" quotePrefix="false">
      <alignment horizontal="center" vertical="center" wrapText="true"/>
    </xf>
    <xf applyAlignment="true" applyBorder="true" applyFill="true" applyFont="true" applyNumberFormat="true" borderId="5" fillId="8" fontId="1" numFmtId="1003" quotePrefix="false">
      <alignment horizontal="center" vertical="center" wrapText="true"/>
    </xf>
    <xf applyFill="true" applyFont="true" applyNumberFormat="true" borderId="0" fillId="8" fontId="1" numFmtId="1000" quotePrefix="false"/>
    <xf applyAlignment="true" applyBorder="true" applyFont="true" applyNumberFormat="true" borderId="4" fillId="0" fontId="3" numFmtId="1003" quotePrefix="false">
      <alignment horizontal="center" vertical="center" wrapText="true"/>
    </xf>
    <xf applyAlignment="true" applyBorder="true" applyFont="true" applyNumberFormat="true" borderId="6" fillId="0" fontId="3" numFmtId="1003" quotePrefix="false">
      <alignment horizontal="center" vertical="center" wrapText="true"/>
    </xf>
    <xf applyAlignment="true" applyBorder="true" applyFont="true" applyNumberFormat="true" borderId="7" fillId="0" fontId="3" numFmtId="1003" quotePrefix="false">
      <alignment horizontal="center" vertical="center" wrapText="true"/>
    </xf>
    <xf applyAlignment="true" applyBorder="true" applyFont="true" applyNumberFormat="true" borderId="6" fillId="0" fontId="1" numFmtId="1003" quotePrefix="false">
      <alignment horizontal="center" vertical="center" wrapText="true"/>
    </xf>
    <xf applyAlignment="true" applyBorder="true" applyFont="true" applyNumberFormat="true" borderId="7" fillId="0" fontId="1" numFmtId="1003" quotePrefix="false">
      <alignment horizontal="center" vertical="center" wrapText="true"/>
    </xf>
    <xf applyAlignment="true" applyBorder="true" applyFill="true" applyFont="true" applyNumberFormat="true" borderId="4" fillId="7" fontId="1" numFmtId="1004" quotePrefix="false">
      <alignment horizontal="center" vertical="center" wrapText="true"/>
    </xf>
    <xf applyBorder="true" applyFill="true" applyFont="true" applyNumberFormat="true" borderId="4" fillId="7" fontId="1" numFmtId="1000" quotePrefix="false"/>
    <xf applyAlignment="true" applyBorder="true" applyFill="true" applyFont="true" applyNumberFormat="true" borderId="4" fillId="9" fontId="1" numFmtId="1004" quotePrefix="false">
      <alignment horizontal="center" vertical="center" wrapText="true"/>
    </xf>
    <xf applyAlignment="true" applyBorder="true" applyFill="true" applyFont="true" applyNumberFormat="true" borderId="4" fillId="9" fontId="1" numFmtId="1003" quotePrefix="false">
      <alignment horizontal="center" vertical="center" wrapText="true"/>
    </xf>
    <xf applyAlignment="true" applyBorder="true" applyFill="true" applyFont="true" applyNumberFormat="true" borderId="5" fillId="9" fontId="1" numFmtId="1003" quotePrefix="false">
      <alignment horizontal="center" vertical="center" wrapText="true"/>
    </xf>
    <xf applyAlignment="true" applyBorder="true" applyFill="true" applyFont="true" applyNumberFormat="true" borderId="5" fillId="9" fontId="1" numFmtId="1004" quotePrefix="false">
      <alignment horizontal="center" vertical="center" wrapText="true"/>
    </xf>
    <xf applyAlignment="true" applyBorder="true" applyFill="true" applyFont="true" applyNumberFormat="true" borderId="8" fillId="9" fontId="1" numFmtId="1004" quotePrefix="false">
      <alignment horizontal="center" vertical="center" wrapText="true"/>
    </xf>
    <xf applyFill="true" applyFont="true" applyNumberFormat="true" borderId="0" fillId="10" fontId="1" numFmtId="1000" quotePrefix="false"/>
    <xf applyAlignment="true" applyBorder="true" applyFill="true" applyFont="true" applyNumberFormat="true" borderId="4" fillId="10" fontId="1" numFmtId="1001" quotePrefix="false">
      <alignment horizontal="center" vertical="center" wrapText="true"/>
    </xf>
    <xf applyAlignment="true" applyBorder="true" applyFill="true" applyFont="true" applyNumberFormat="true" borderId="4" fillId="10" fontId="1" numFmtId="1003" quotePrefix="false">
      <alignment horizontal="center" vertical="center" wrapText="true"/>
    </xf>
    <xf applyFill="true" applyFont="true" applyNumberFormat="true" borderId="0" fillId="10" fontId="1" numFmtId="1000" quotePrefix="false"/>
    <xf applyAlignment="true" applyBorder="true" applyFill="true" applyFont="true" applyNumberFormat="true" borderId="4" fillId="2" fontId="1" numFmtId="1003" quotePrefix="false">
      <alignment horizontal="center" vertical="center" wrapText="true"/>
    </xf>
    <xf applyAlignment="true" applyBorder="true" applyFont="true" applyNumberFormat="true" borderId="4" fillId="0" fontId="2" numFmtId="1003" quotePrefix="false">
      <alignment horizontal="center" vertical="center" wrapText="true"/>
    </xf>
    <xf applyAlignment="true" applyBorder="true" applyFont="true" applyNumberFormat="true" borderId="6" fillId="0" fontId="2" numFmtId="1003" quotePrefix="false">
      <alignment horizontal="center" vertical="center" wrapText="true"/>
    </xf>
    <xf applyAlignment="true" applyBorder="true" applyFont="true" applyNumberFormat="true" borderId="7" fillId="0" fontId="2" numFmtId="1003" quotePrefix="false">
      <alignment horizontal="center" vertical="center" wrapText="true"/>
    </xf>
    <xf applyAlignment="true" applyBorder="true" applyFill="true" applyFont="true" applyNumberFormat="true" borderId="4" fillId="6" fontId="2" numFmtId="1002" quotePrefix="false">
      <alignment horizontal="center" vertical="center" wrapText="true"/>
    </xf>
    <xf applyAlignment="true" applyBorder="true" applyFill="true" applyFont="true" applyNumberFormat="true" borderId="7" fillId="7" fontId="1" numFmtId="1003" quotePrefix="false">
      <alignment horizontal="center" vertical="center" wrapText="true"/>
    </xf>
    <xf applyFill="true" applyFont="true" applyNumberFormat="true" borderId="0" fillId="2" fontId="1" numFmtId="1000" quotePrefix="false"/>
    <xf applyAlignment="true" applyBorder="true" applyFill="true" applyFont="true" applyNumberFormat="true" borderId="5" fillId="2" fontId="1" numFmtId="1003" quotePrefix="false">
      <alignment horizontal="center" vertical="center" wrapText="true"/>
    </xf>
    <xf applyAlignment="true" applyBorder="true" applyFont="true" applyNumberFormat="true" borderId="4" fillId="0" fontId="2" numFmtId="1002" quotePrefix="false">
      <alignment horizontal="center" vertical="center" wrapText="true"/>
    </xf>
    <xf applyAlignment="true" applyBorder="true" applyFill="true" applyFont="true" applyNumberFormat="true" borderId="4" fillId="6" fontId="1" numFmtId="1003" quotePrefix="false">
      <alignment horizontal="center" vertical="center" wrapText="true"/>
    </xf>
    <xf applyAlignment="true" applyBorder="true" applyFill="true" applyFont="true" applyNumberFormat="true" borderId="4" fillId="2" fontId="1" numFmtId="1002" quotePrefix="false">
      <alignment horizontal="center" vertical="center" wrapText="true"/>
    </xf>
    <xf applyAlignment="true" applyFont="true" applyNumberFormat="true" borderId="0" fillId="0" fontId="1" numFmtId="1003" quotePrefix="false">
      <alignment horizontal="center" vertical="center" wrapText="true"/>
    </xf>
    <xf applyAlignment="true" applyBorder="true" applyFill="true" applyFont="true" applyNumberFormat="true" borderId="7" fillId="2" fontId="1" numFmtId="1003" quotePrefix="false">
      <alignment horizontal="center" vertical="center" wrapText="true"/>
    </xf>
    <xf applyAlignment="true" applyBorder="true" applyFont="true" applyNumberFormat="true" borderId="5" fillId="0" fontId="1" numFmtId="1001" quotePrefix="false">
      <alignment horizontal="center" vertical="center" wrapText="true"/>
    </xf>
    <xf applyAlignment="true" applyBorder="true" applyFill="true" applyFont="true" applyNumberFormat="true" borderId="5" fillId="2" fontId="1" numFmtId="1001" quotePrefix="false">
      <alignment horizontal="center" vertical="center" wrapText="true"/>
    </xf>
    <xf applyAlignment="true" applyBorder="true" applyFill="true" applyFont="true" applyNumberFormat="true" borderId="5" fillId="10" fontId="1" numFmtId="1001" quotePrefix="false">
      <alignment horizontal="center" vertical="center" wrapText="true"/>
    </xf>
    <xf applyAlignment="true" applyBorder="true" applyFill="true" applyFont="true" applyNumberFormat="true" borderId="4" fillId="10" fontId="1" numFmtId="1003" quotePrefix="false">
      <alignment horizontal="center"/>
    </xf>
    <xf applyAlignment="true" applyBorder="true" applyFill="true" applyFont="true" applyNumberFormat="true" borderId="5" fillId="10" fontId="1" numFmtId="1003" quotePrefix="false">
      <alignment horizontal="center"/>
    </xf>
    <xf applyFill="true" applyFont="true" applyNumberFormat="true" borderId="0" fillId="4" fontId="2" numFmtId="1000" quotePrefix="false"/>
    <xf applyFill="true" applyFont="true" applyNumberFormat="true" borderId="0" fillId="4" fontId="2" numFmtId="1000" quotePrefix="false"/>
    <xf applyFill="true" applyFont="true" applyNumberFormat="true" borderId="0" fillId="10" fontId="2" numFmtId="1000" quotePrefix="false"/>
    <xf applyAlignment="true" applyBorder="true" applyFill="true" applyFont="true" applyNumberFormat="true" borderId="4" fillId="10" fontId="2" numFmtId="1001" quotePrefix="false">
      <alignment horizontal="center" vertical="center" wrapText="true"/>
    </xf>
    <xf applyAlignment="true" applyBorder="true" applyFill="true" applyFont="true" applyNumberFormat="true" borderId="4" fillId="2" fontId="2" numFmtId="1001" quotePrefix="false">
      <alignment horizontal="center" vertical="center"/>
    </xf>
    <xf applyAlignment="true" applyBorder="true" applyFill="true" applyFont="true" applyNumberFormat="true" borderId="4" fillId="10" fontId="2" numFmtId="1001" quotePrefix="false">
      <alignment horizontal="center" vertical="center"/>
    </xf>
    <xf applyAlignment="true" applyBorder="true" applyFill="true" applyFont="true" applyNumberFormat="true" borderId="5" fillId="10" fontId="2" numFmtId="1001" quotePrefix="false">
      <alignment horizontal="center" vertical="center"/>
    </xf>
    <xf applyFill="true" applyFont="true" applyNumberFormat="true" borderId="0" fillId="10" fontId="2" numFmtId="1000" quotePrefix="false"/>
    <xf applyAlignment="true" applyBorder="true" applyFont="true" applyNumberFormat="true" borderId="4" fillId="0" fontId="1" numFmtId="1001" quotePrefix="false">
      <alignment horizontal="center" vertical="center"/>
    </xf>
    <xf applyAlignment="true" applyBorder="true" applyFill="true" applyFont="true" applyNumberFormat="true" borderId="4" fillId="2" fontId="1" numFmtId="1001" quotePrefix="false">
      <alignment horizontal="center" vertical="center"/>
    </xf>
    <xf applyAlignment="true" applyBorder="true" applyFont="true" applyNumberFormat="true" borderId="5" fillId="0" fontId="1" numFmtId="1001" quotePrefix="false">
      <alignment horizontal="center" vertical="center"/>
    </xf>
    <xf applyAlignment="true" applyBorder="true" applyFont="true" applyNumberFormat="true" borderId="4" fillId="0" fontId="4" numFmtId="1003" quotePrefix="false">
      <alignment horizontal="center" vertical="center" wrapText="true"/>
    </xf>
    <xf applyAlignment="true" applyBorder="true" applyFont="true" applyNumberFormat="true" borderId="6" fillId="0" fontId="4" numFmtId="1003" quotePrefix="false">
      <alignment horizontal="center" vertical="center" wrapText="true"/>
    </xf>
    <xf applyAlignment="true" applyBorder="true" applyFont="true" applyNumberFormat="true" borderId="7" fillId="0" fontId="4" numFmtId="1003" quotePrefix="false">
      <alignment horizontal="center" vertical="center" wrapText="true"/>
    </xf>
    <xf applyAlignment="true" applyBorder="true" applyFont="true" applyNumberFormat="true" borderId="4" fillId="0" fontId="1" numFmtId="1002" quotePrefix="false">
      <alignment horizontal="center" wrapText="true"/>
    </xf>
    <xf applyAlignment="true" applyBorder="true" applyFill="true" applyFont="true" applyNumberFormat="true" borderId="4" fillId="2" fontId="1" numFmtId="1003" quotePrefix="false">
      <alignment horizontal="center" wrapText="true"/>
    </xf>
    <xf applyAlignment="true" applyBorder="true" applyFont="true" applyNumberFormat="true" borderId="4" fillId="0" fontId="1" numFmtId="1003" quotePrefix="false">
      <alignment horizontal="center" wrapText="true"/>
    </xf>
    <xf applyAlignment="true" applyBorder="true" applyFont="true" applyNumberFormat="true" borderId="5" fillId="0" fontId="1" numFmtId="1003" quotePrefix="false">
      <alignment horizontal="center" wrapText="true"/>
    </xf>
    <xf applyAlignment="true" applyBorder="true" applyFont="true" applyNumberFormat="true" borderId="4" fillId="0" fontId="1" numFmtId="1003" quotePrefix="false">
      <alignment horizontal="center"/>
    </xf>
    <xf applyAlignment="true" applyBorder="true" applyFont="true" applyNumberFormat="true" borderId="5" fillId="0" fontId="1" numFmtId="1003" quotePrefix="false">
      <alignment horizontal="center"/>
    </xf>
    <xf applyFill="true" applyFont="true" applyNumberFormat="true" borderId="0" fillId="7" fontId="2" numFmtId="1000" quotePrefix="false"/>
    <xf applyAlignment="true" applyBorder="true" applyFill="true" applyFont="true" applyNumberFormat="true" borderId="4" fillId="7" fontId="2" numFmtId="1001" quotePrefix="false">
      <alignment horizontal="center" wrapText="true"/>
    </xf>
    <xf applyAlignment="true" applyBorder="true" applyFill="true" applyFont="true" applyNumberFormat="true" borderId="4" fillId="2" fontId="2" numFmtId="1003" quotePrefix="false">
      <alignment horizontal="center" wrapText="true"/>
    </xf>
    <xf applyAlignment="true" applyBorder="true" applyFill="true" applyFont="true" applyNumberFormat="true" borderId="4" fillId="7" fontId="2" numFmtId="1003" quotePrefix="false">
      <alignment horizontal="center" wrapText="true"/>
    </xf>
    <xf applyAlignment="true" applyBorder="true" applyFill="true" applyFont="true" applyNumberFormat="true" borderId="4" fillId="7" fontId="2" numFmtId="1003" quotePrefix="false">
      <alignment horizontal="center" vertical="center" wrapText="true"/>
    </xf>
    <xf applyAlignment="true" applyBorder="true" applyFill="true" applyFont="true" applyNumberFormat="true" borderId="5" fillId="7" fontId="2" numFmtId="1003" quotePrefix="false">
      <alignment horizontal="center" wrapText="true"/>
    </xf>
    <xf applyFill="true" applyFont="true" applyNumberFormat="true" borderId="0" fillId="7" fontId="2" numFmtId="1000" quotePrefix="false"/>
    <xf applyAlignment="true" applyBorder="true" applyFont="true" applyNumberFormat="true" borderId="4" fillId="0" fontId="2" numFmtId="1003" quotePrefix="false">
      <alignment horizontal="center" wrapText="true"/>
    </xf>
    <xf applyAlignment="true" applyBorder="true" applyFill="true" applyFont="true" applyNumberFormat="true" borderId="4" fillId="10" fontId="2" numFmtId="1001" quotePrefix="false">
      <alignment horizontal="center" wrapText="true"/>
    </xf>
    <xf applyAlignment="true" applyBorder="true" applyFill="true" applyFont="true" applyNumberFormat="true" borderId="4" fillId="10" fontId="2" numFmtId="1003" quotePrefix="false">
      <alignment horizontal="center" wrapText="true"/>
    </xf>
    <xf applyAlignment="true" applyBorder="true" applyFill="true" applyFont="true" applyNumberFormat="true" borderId="5" fillId="10" fontId="2" numFmtId="1003" quotePrefix="false">
      <alignment horizontal="center" wrapText="true"/>
    </xf>
    <xf applyAlignment="true" applyBorder="true" applyFont="true" applyNumberFormat="true" borderId="4" fillId="0" fontId="1" numFmtId="1001" quotePrefix="false">
      <alignment horizontal="center" wrapText="true"/>
    </xf>
    <xf applyAlignment="true" applyBorder="true" applyFont="true" applyNumberFormat="true" borderId="9" fillId="0" fontId="2" numFmtId="1001" quotePrefix="false">
      <alignment horizontal="center" wrapText="true"/>
    </xf>
    <xf applyAlignment="true" applyBorder="true" applyFont="true" applyNumberFormat="true" borderId="10" fillId="0" fontId="2" numFmtId="1001" quotePrefix="false">
      <alignment horizontal="center" wrapText="true"/>
    </xf>
    <xf applyAlignment="true" applyBorder="true" applyFont="true" applyNumberFormat="true" borderId="11" fillId="0" fontId="2" numFmtId="1001" quotePrefix="false">
      <alignment horizontal="center" wrapText="true"/>
    </xf>
    <xf applyAlignment="true" applyBorder="true" applyFont="true" applyNumberFormat="true" borderId="4" fillId="0" fontId="2" numFmtId="1001" quotePrefix="false">
      <alignment horizontal="center" wrapText="true"/>
    </xf>
    <xf applyAlignment="true" applyBorder="true" applyFill="true" applyFont="true" applyNumberFormat="true" borderId="4" fillId="2" fontId="2" numFmtId="1001" quotePrefix="false">
      <alignment horizontal="center" wrapText="true"/>
    </xf>
    <xf applyAlignment="true" applyBorder="true" applyFont="true" applyNumberFormat="true" borderId="5" fillId="0" fontId="2" numFmtId="1001" quotePrefix="false">
      <alignment horizontal="center" wrapText="true"/>
    </xf>
    <xf applyAlignment="true" applyBorder="true" applyFont="true" applyNumberFormat="true" borderId="12" fillId="0" fontId="2" numFmtId="1001" quotePrefix="false">
      <alignment horizontal="center" wrapText="true"/>
    </xf>
    <xf applyAlignment="true" applyBorder="true" applyFill="true" applyFont="true" applyNumberFormat="true" borderId="12" fillId="2" fontId="2" numFmtId="1003" quotePrefix="false">
      <alignment horizontal="center" wrapText="true"/>
    </xf>
    <xf applyAlignment="true" applyBorder="true" applyFont="true" applyNumberFormat="true" borderId="12" fillId="0" fontId="2" numFmtId="1003" quotePrefix="false">
      <alignment horizontal="center" wrapText="true"/>
    </xf>
    <xf applyAlignment="true" applyBorder="true" applyFont="true" applyNumberFormat="true" borderId="1" fillId="0" fontId="2" numFmtId="1003" quotePrefix="false">
      <alignment horizontal="center" wrapText="true"/>
    </xf>
    <xf applyAlignment="true" applyBorder="true" applyFont="true" applyNumberFormat="true" borderId="7" fillId="0" fontId="1" numFmtId="1001" quotePrefix="false">
      <alignment horizontal="center" wrapText="true"/>
    </xf>
    <xf applyAlignment="true" applyFont="true" applyNumberFormat="true" borderId="0" fillId="0" fontId="1" numFmtId="1003" quotePrefix="false">
      <alignment horizontal="center" wrapText="true"/>
    </xf>
    <xf applyAlignment="true" applyBorder="true" applyFont="true" applyNumberFormat="true" borderId="5" fillId="0" fontId="2" numFmtId="1003" quotePrefix="false">
      <alignment horizontal="center" wrapText="true"/>
    </xf>
    <xf applyAlignment="true" applyFont="true" applyNumberFormat="true" borderId="0" fillId="0" fontId="1" numFmtId="1003" quotePrefix="false">
      <alignment horizontal="center"/>
    </xf>
    <xf applyAlignment="true" applyBorder="true" applyFont="true" applyNumberFormat="true" borderId="4" fillId="0" fontId="2" numFmtId="1001" quotePrefix="false">
      <alignment wrapText="true"/>
    </xf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ont="true" applyNumberFormat="true" borderId="4" fillId="0" fontId="2" numFmtId="1001" quotePrefix="false">
      <alignment horizontal="center"/>
    </xf>
    <xf applyAlignment="true" applyBorder="true" applyFont="true" applyNumberFormat="true" borderId="4" fillId="0" fontId="2" numFmtId="1003" quotePrefix="false">
      <alignment horizontal="center"/>
    </xf>
    <xf applyAlignment="true" applyBorder="true" applyFont="true" applyNumberFormat="true" borderId="5" fillId="0" fontId="2" numFmtId="1003" quotePrefix="false">
      <alignment horizontal="center"/>
    </xf>
    <xf applyBorder="true" applyFont="true" applyNumberFormat="true" borderId="4" fillId="0" fontId="1" numFmtId="1001" quotePrefix="false"/>
    <xf applyBorder="true" applyFill="true" applyFont="true" applyNumberFormat="true" borderId="4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Font="true" applyNumberFormat="true" borderId="0" fillId="0" fontId="1" numFmtId="1003" quotePrefix="false"/>
    <xf applyBorder="true" applyFont="true" applyNumberFormat="true" borderId="4" fillId="0" fontId="2" numFmtId="1001" quotePrefix="false"/>
    <xf applyBorder="true" applyFill="true" applyFont="true" applyNumberFormat="true" borderId="4" fillId="2" fontId="2" numFmtId="1001" quotePrefix="false"/>
    <xf applyBorder="true" applyFont="true" applyNumberFormat="true" borderId="4" fillId="0" fontId="2" numFmtId="1003" quotePrefix="false"/>
    <xf applyBorder="true" applyFont="true" applyNumberFormat="true" borderId="4" fillId="0" fontId="2" numFmtId="1000" quotePrefix="false"/>
    <xf applyAlignment="true" applyBorder="true" applyFont="true" applyNumberFormat="true" borderId="4" fillId="0" fontId="5" numFmtId="1003" quotePrefix="false">
      <alignment horizontal="center" vertical="center" wrapText="true"/>
    </xf>
    <xf applyAlignment="true" applyBorder="true" applyFont="true" applyNumberFormat="true" borderId="6" fillId="0" fontId="5" numFmtId="1003" quotePrefix="false">
      <alignment horizontal="center" vertical="center" wrapText="true"/>
    </xf>
    <xf applyAlignment="true" applyBorder="true" applyFont="true" applyNumberFormat="true" borderId="7" fillId="0" fontId="5" numFmtId="1003" quotePrefix="false">
      <alignment horizontal="center" vertical="center" wrapText="true"/>
    </xf>
    <xf applyFill="true" applyFont="true" applyNumberFormat="true" borderId="0" fillId="4" fontId="1" numFmtId="1000" quotePrefix="false"/>
    <xf applyAlignment="true" applyBorder="true" applyFill="true" applyFont="true" applyNumberFormat="true" borderId="4" fillId="4" fontId="1" numFmtId="1003" quotePrefix="false">
      <alignment horizontal="center" vertical="center" wrapText="true"/>
    </xf>
    <xf applyFill="true" applyFont="true" applyNumberFormat="true" borderId="0" fillId="4" fontId="1" numFmtId="1000" quotePrefix="false"/>
    <xf applyAlignment="true" applyBorder="true" applyFill="true" applyFont="true" applyNumberFormat="true" borderId="4" fillId="2" fontId="2" numFmtId="1003" quotePrefix="false">
      <alignment horizontal="center" vertical="center" wrapText="true"/>
    </xf>
    <xf applyAlignment="true" applyBorder="true" applyFont="true" applyNumberFormat="true" borderId="4" fillId="0" fontId="1" numFmtId="1005" quotePrefix="false">
      <alignment horizontal="center" vertical="center" wrapText="true"/>
    </xf>
    <xf applyAlignment="true" applyBorder="true" applyFont="true" applyNumberFormat="true" borderId="5" fillId="0" fontId="1" numFmtId="1005" quotePrefix="false">
      <alignment horizontal="center" vertical="center" wrapText="true"/>
    </xf>
    <xf applyAlignment="true" applyBorder="true" applyFill="true" applyFont="true" applyNumberFormat="true" borderId="4" fillId="6" fontId="2" numFmtId="1003" quotePrefix="false">
      <alignment horizontal="center" vertical="center" wrapText="true"/>
    </xf>
    <xf applyAlignment="true" applyBorder="true" applyFont="true" applyNumberFormat="true" borderId="5" fillId="0" fontId="2" numFmtId="1003" quotePrefix="false">
      <alignment horizontal="center" vertical="center" wrapText="true"/>
    </xf>
    <xf applyAlignment="true" applyFill="true" applyFont="true" applyNumberFormat="true" borderId="0" fillId="2" fontId="1" numFmtId="1003" quotePrefix="false">
      <alignment horizontal="center" vertical="center" wrapText="true"/>
    </xf>
    <xf applyAlignment="true" applyFont="true" applyNumberFormat="true" borderId="0" fillId="0" fontId="1" numFmtId="1003" quotePrefix="false">
      <alignment horizontal="center" vertical="center" wrapText="true"/>
    </xf>
    <xf applyAlignment="true" applyFill="true" applyFont="true" applyNumberFormat="true" borderId="0" fillId="2" fontId="1" numFmtId="1003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J232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17.7574146806134"/>
    <col customWidth="true" max="2" min="2" outlineLevel="0" style="2" width="11.8382764537423"/>
    <col customWidth="true" max="3" min="3" outlineLevel="0" width="8.8787073403067"/>
    <col customWidth="true" max="4" min="4" outlineLevel="0" width="10.1465435881196"/>
    <col customWidth="true" max="5" min="5" outlineLevel="0" width="10.2852733903119"/>
    <col customWidth="true" max="6" min="6" outlineLevel="0" width="9.29875035250003"/>
    <col customWidth="true" max="7" min="7" outlineLevel="0" width="8.03091410468714"/>
    <col customWidth="true" max="8" min="8" outlineLevel="0" width="9.44133376030878"/>
    <col customWidth="true" max="11" min="10" outlineLevel="0" width="8.59354052468921"/>
    <col customWidth="true" max="12" min="12" outlineLevel="0" width="8.73612393249796"/>
    <col customWidth="true" max="13" min="13" outlineLevel="0" width="8.8787073403067"/>
    <col customWidth="true" max="14" min="14" outlineLevel="0" width="8.31222731468818"/>
    <col customWidth="true" max="15" min="15" outlineLevel="0" width="9.86523037811856"/>
    <col customWidth="true" max="16" min="16" outlineLevel="0" style="3" width="12.4009028737443"/>
    <col customWidth="true" max="35" min="17" outlineLevel="0" style="3" width="12.4009028737443"/>
    <col customWidth="true" max="36" min="36" outlineLevel="0" style="3" width="9.01743714249899"/>
  </cols>
  <sheetData>
    <row outlineLevel="0" r="1">
      <c r="B1" s="4" t="s">
        <v>0</v>
      </c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</row>
    <row customHeight="true" ht="12.75" outlineLevel="0" r="2">
      <c r="A2" s="5" t="s">
        <v>1</v>
      </c>
      <c r="B2" s="6" t="s"/>
      <c r="C2" s="6" t="s"/>
      <c r="D2" s="6" t="s"/>
      <c r="E2" s="6" t="s"/>
      <c r="F2" s="6" t="s"/>
      <c r="G2" s="6" t="s"/>
      <c r="H2" s="6" t="s"/>
      <c r="I2" s="6" t="s"/>
      <c r="J2" s="6" t="s"/>
      <c r="K2" s="6" t="s"/>
      <c r="L2" s="6" t="s"/>
      <c r="M2" s="6" t="s"/>
      <c r="N2" s="6" t="s"/>
      <c r="O2" s="7" t="s"/>
    </row>
    <row outlineLevel="0" r="3">
      <c r="A3" s="8" t="n"/>
      <c r="B3" s="8" t="n"/>
      <c r="C3" s="9" t="n"/>
      <c r="D3" s="9" t="n"/>
      <c r="E3" s="9" t="n"/>
      <c r="F3" s="9" t="n"/>
      <c r="G3" s="9" t="n"/>
      <c r="H3" s="9" t="n"/>
      <c r="I3" s="9" t="n"/>
      <c r="J3" s="9" t="n"/>
      <c r="K3" s="9" t="n"/>
      <c r="L3" s="9" t="n"/>
      <c r="M3" s="10" t="n"/>
      <c r="N3" s="10" t="n"/>
      <c r="O3" s="11" t="n"/>
    </row>
    <row customHeight="true" ht="17.25" outlineLevel="0" r="4">
      <c r="A4" s="9" t="s">
        <v>2</v>
      </c>
      <c r="B4" s="12" t="s"/>
      <c r="C4" s="13" t="s"/>
      <c r="D4" s="9" t="n"/>
      <c r="E4" s="9" t="n"/>
      <c r="F4" s="9" t="n"/>
      <c r="G4" s="9" t="n"/>
      <c r="H4" s="9" t="n"/>
      <c r="I4" s="9" t="n"/>
      <c r="J4" s="9" t="n"/>
      <c r="K4" s="9" t="n"/>
      <c r="L4" s="9" t="n"/>
      <c r="M4" s="10" t="n"/>
      <c r="N4" s="10" t="n"/>
      <c r="O4" s="11" t="n"/>
    </row>
    <row customFormat="true" ht="25.5" outlineLevel="0" r="5" s="14">
      <c r="A5" s="15" t="s">
        <v>3</v>
      </c>
      <c r="B5" s="16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7" t="s">
        <v>16</v>
      </c>
      <c r="O5" s="18" t="s">
        <v>17</v>
      </c>
      <c r="P5" s="19" t="n"/>
      <c r="Q5" s="19" t="n"/>
      <c r="R5" s="19" t="n"/>
      <c r="S5" s="19" t="n"/>
      <c r="T5" s="19" t="n"/>
      <c r="U5" s="19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  <c r="AG5" s="19" t="n"/>
      <c r="AH5" s="19" t="n"/>
      <c r="AI5" s="19" t="n"/>
      <c r="AJ5" s="19" t="n"/>
    </row>
    <row customFormat="true" ht="12.75" outlineLevel="0" r="6" s="14">
      <c r="A6" s="20" t="s">
        <v>18</v>
      </c>
      <c r="B6" s="21" t="n"/>
      <c r="C6" s="22" t="n"/>
      <c r="D6" s="22" t="n"/>
      <c r="E6" s="22" t="n"/>
      <c r="F6" s="22" t="n"/>
      <c r="G6" s="22" t="n"/>
      <c r="H6" s="22" t="n"/>
      <c r="I6" s="22" t="n"/>
      <c r="J6" s="22" t="n"/>
      <c r="K6" s="22" t="n"/>
      <c r="L6" s="22" t="n"/>
      <c r="M6" s="22" t="n"/>
      <c r="N6" s="22" t="n"/>
      <c r="O6" s="23" t="n"/>
      <c r="P6" s="19" t="n"/>
      <c r="Q6" s="19" t="n"/>
      <c r="R6" s="19" t="n"/>
      <c r="S6" s="19" t="n"/>
      <c r="T6" s="19" t="n"/>
      <c r="U6" s="19" t="n"/>
      <c r="V6" s="19" t="n"/>
      <c r="W6" s="19" t="n"/>
      <c r="X6" s="19" t="n"/>
      <c r="Y6" s="19" t="n"/>
      <c r="Z6" s="19" t="n"/>
      <c r="AA6" s="19" t="n"/>
      <c r="AB6" s="19" t="n"/>
      <c r="AC6" s="19" t="n"/>
      <c r="AD6" s="19" t="n"/>
      <c r="AE6" s="19" t="n"/>
      <c r="AF6" s="19" t="n"/>
      <c r="AG6" s="19" t="n"/>
      <c r="AH6" s="19" t="n"/>
      <c r="AI6" s="19" t="n"/>
      <c r="AJ6" s="19" t="n"/>
    </row>
    <row outlineLevel="0" r="7">
      <c r="A7" s="24" t="s">
        <v>19</v>
      </c>
      <c r="B7" s="25" t="n">
        <v>2.4</v>
      </c>
      <c r="C7" s="9" t="n">
        <v>0.55</v>
      </c>
      <c r="D7" s="9" t="n">
        <v>0.97</v>
      </c>
      <c r="E7" s="26" t="n">
        <f aca="false" ca="false" dt2D="false" dtr="false" t="normal">(E9-C7)/(D7-C7)</f>
        <v>1</v>
      </c>
      <c r="F7" s="26" t="n">
        <f aca="false" ca="false" dt2D="false" dtr="false" t="normal">(F9-C7)/(D7-C7)</f>
        <v>0.523809523809524</v>
      </c>
      <c r="G7" s="26" t="n">
        <f aca="false" ca="false" dt2D="false" dtr="false" t="normal">(G9-C7)/(D7-C7)</f>
        <v>0</v>
      </c>
      <c r="H7" s="26" t="n">
        <f aca="false" ca="false" dt2D="false" dtr="false" t="normal">(H9-C7)/(D7-C7)</f>
        <v>0.666666666666667</v>
      </c>
      <c r="I7" s="26" t="n">
        <f aca="false" ca="false" dt2D="false" dtr="false" t="normal">(I9-C7)/(D7-C7)</f>
        <v>0.285714285714286</v>
      </c>
      <c r="J7" s="26" t="n">
        <f aca="false" ca="false" dt2D="false" dtr="false" t="normal">(J9-C7)/(D7-C7)</f>
        <v>0.69047619047619</v>
      </c>
      <c r="K7" s="26" t="n">
        <f aca="false" ca="false" dt2D="false" dtr="false" t="normal">(K9-C7)/(D7-C7)</f>
        <v>0.19047619047619</v>
      </c>
      <c r="L7" s="26" t="n">
        <f aca="false" ca="false" dt2D="false" dtr="false" t="normal">(L9-C7)/(D7-C7)</f>
        <v>0.19047619047619</v>
      </c>
      <c r="M7" s="26" t="n">
        <f aca="false" ca="false" dt2D="false" dtr="false" t="normal">(M9-C7)/(D7-C7)</f>
        <v>0.357142857142857</v>
      </c>
      <c r="N7" s="26" t="n">
        <f aca="false" ca="false" dt2D="false" dtr="false" t="normal">(N9-C7)/(D7-C7)</f>
        <v>0.976190476190476</v>
      </c>
      <c r="O7" s="27" t="n">
        <f aca="false" ca="false" dt2D="false" dtr="false" t="normal">(O9-C7)/(D7-C7)</f>
        <v>0.69047619047619</v>
      </c>
      <c r="P7" s="28" t="s">
        <v>20</v>
      </c>
    </row>
    <row customFormat="true" ht="12.75" outlineLevel="0" r="8" s="29">
      <c r="A8" s="30" t="n"/>
      <c r="B8" s="25" t="n"/>
      <c r="C8" s="31" t="n"/>
      <c r="D8" s="31" t="s">
        <v>21</v>
      </c>
      <c r="E8" s="32" t="n">
        <f aca="false" ca="false" dt2D="false" dtr="false" t="normal">E7*2.4</f>
        <v>2.4</v>
      </c>
      <c r="F8" s="32" t="n">
        <f aca="false" ca="false" dt2D="false" dtr="false" t="normal">F7*2.4</f>
        <v>1.25714285714286</v>
      </c>
      <c r="G8" s="32" t="n">
        <f aca="false" ca="false" dt2D="false" dtr="false" t="normal">G7*2.4</f>
        <v>0</v>
      </c>
      <c r="H8" s="32" t="n">
        <f aca="false" ca="false" dt2D="false" dtr="false" t="normal">H7*2.4</f>
        <v>1.6</v>
      </c>
      <c r="I8" s="32" t="n">
        <f aca="false" ca="false" dt2D="false" dtr="false" t="normal">I7*2.4</f>
        <v>0.685714285714286</v>
      </c>
      <c r="J8" s="32" t="n">
        <f aca="false" ca="false" dt2D="false" dtr="false" t="normal">J7*2.4</f>
        <v>1.65714285714286</v>
      </c>
      <c r="K8" s="32" t="n">
        <f aca="false" ca="false" dt2D="false" dtr="false" t="normal">K7*2.4</f>
        <v>0.457142857142857</v>
      </c>
      <c r="L8" s="32" t="n">
        <f aca="false" ca="false" dt2D="false" dtr="false" t="normal">L7*2.4</f>
        <v>0.457142857142857</v>
      </c>
      <c r="M8" s="32" t="n">
        <f aca="false" ca="false" dt2D="false" dtr="false" t="normal">M7*2.4</f>
        <v>0.857142857142857</v>
      </c>
      <c r="N8" s="32" t="n">
        <f aca="false" ca="false" dt2D="false" dtr="false" t="normal">N7*2.4</f>
        <v>2.34285714285714</v>
      </c>
      <c r="O8" s="33" t="n">
        <f aca="false" ca="false" dt2D="false" dtr="false" t="normal">O7*2.4</f>
        <v>1.65714285714286</v>
      </c>
      <c r="P8" s="28" t="s">
        <v>22</v>
      </c>
      <c r="Q8" s="34" t="n"/>
      <c r="R8" s="34" t="n"/>
      <c r="S8" s="34" t="n"/>
      <c r="T8" s="34" t="n"/>
      <c r="U8" s="34" t="n"/>
      <c r="V8" s="34" t="n"/>
      <c r="W8" s="34" t="n"/>
      <c r="X8" s="34" t="n"/>
      <c r="Y8" s="34" t="n"/>
      <c r="Z8" s="34" t="n"/>
      <c r="AA8" s="34" t="n"/>
      <c r="AB8" s="34" t="n"/>
      <c r="AC8" s="34" t="n"/>
      <c r="AD8" s="34" t="n"/>
      <c r="AE8" s="34" t="n"/>
      <c r="AF8" s="34" t="n"/>
      <c r="AG8" s="34" t="n"/>
      <c r="AH8" s="34" t="n"/>
      <c r="AI8" s="34" t="n"/>
      <c r="AJ8" s="34" t="n"/>
    </row>
    <row outlineLevel="0" r="9">
      <c r="B9" s="25" t="n"/>
      <c r="C9" s="9" t="n"/>
      <c r="D9" s="9" t="s">
        <v>23</v>
      </c>
      <c r="E9" s="26" t="n">
        <v>0.97</v>
      </c>
      <c r="F9" s="26" t="n">
        <v>0.77</v>
      </c>
      <c r="G9" s="26" t="n">
        <v>0.55</v>
      </c>
      <c r="H9" s="26" t="n">
        <v>0.83</v>
      </c>
      <c r="I9" s="26" t="n">
        <v>0.67</v>
      </c>
      <c r="J9" s="26" t="n">
        <v>0.84</v>
      </c>
      <c r="K9" s="26" t="n">
        <v>0.63</v>
      </c>
      <c r="L9" s="26" t="n">
        <v>0.63</v>
      </c>
      <c r="M9" s="26" t="n">
        <v>0.7</v>
      </c>
      <c r="N9" s="26" t="n">
        <v>0.96</v>
      </c>
      <c r="O9" s="27" t="n">
        <v>0.84</v>
      </c>
      <c r="P9" s="28" t="n"/>
    </row>
    <row customHeight="true" ht="0.75" outlineLevel="0" r="10">
      <c r="B10" s="25" t="n"/>
      <c r="C10" s="9" t="n"/>
      <c r="D10" s="9" t="n"/>
      <c r="E10" s="26" t="n"/>
      <c r="F10" s="26" t="n"/>
      <c r="G10" s="26" t="n"/>
      <c r="H10" s="26" t="n"/>
      <c r="I10" s="26" t="n"/>
      <c r="J10" s="26" t="n"/>
      <c r="K10" s="26" t="n"/>
      <c r="L10" s="26" t="n"/>
      <c r="M10" s="26" t="n"/>
      <c r="N10" s="26" t="n"/>
      <c r="O10" s="27" t="n"/>
    </row>
    <row hidden="true" ht="12.75" outlineLevel="0" r="11">
      <c r="B11" s="25" t="n"/>
      <c r="C11" s="9" t="n"/>
      <c r="D11" s="9" t="n"/>
      <c r="E11" s="26" t="n"/>
      <c r="F11" s="26" t="n"/>
      <c r="G11" s="26" t="n"/>
      <c r="H11" s="26" t="n"/>
      <c r="I11" s="26" t="n"/>
      <c r="J11" s="26" t="n"/>
      <c r="K11" s="26" t="n"/>
      <c r="L11" s="26" t="n"/>
      <c r="M11" s="26" t="n"/>
      <c r="N11" s="26" t="n"/>
      <c r="O11" s="27" t="n"/>
    </row>
    <row hidden="true" ht="12.75" outlineLevel="0" r="12">
      <c r="B12" s="25" t="n"/>
      <c r="C12" s="9" t="n"/>
      <c r="D12" s="9" t="n"/>
      <c r="E12" s="26" t="n"/>
      <c r="F12" s="26" t="n"/>
      <c r="G12" s="26" t="n"/>
      <c r="H12" s="26" t="n"/>
      <c r="I12" s="26" t="n"/>
      <c r="J12" s="26" t="n"/>
      <c r="K12" s="26" t="n"/>
      <c r="L12" s="26" t="n"/>
      <c r="M12" s="35" t="n"/>
      <c r="N12" s="35" t="n"/>
      <c r="O12" s="36" t="n"/>
    </row>
    <row outlineLevel="0" r="13">
      <c r="A13" s="8" t="n"/>
      <c r="B13" s="25" t="n"/>
      <c r="C13" s="9" t="n"/>
      <c r="D13" s="9" t="n"/>
      <c r="E13" s="26" t="n"/>
      <c r="F13" s="26" t="n"/>
      <c r="G13" s="26" t="n"/>
      <c r="H13" s="26" t="n"/>
      <c r="I13" s="26" t="n"/>
      <c r="J13" s="26" t="n"/>
      <c r="K13" s="26" t="n"/>
      <c r="L13" s="26" t="n"/>
      <c r="M13" s="35" t="n"/>
      <c r="N13" s="35" t="n"/>
      <c r="O13" s="36" t="n"/>
    </row>
    <row outlineLevel="0" r="14">
      <c r="A14" s="20" t="s">
        <v>24</v>
      </c>
      <c r="B14" s="20" t="n"/>
      <c r="C14" s="37" t="n"/>
      <c r="D14" s="37" t="n"/>
      <c r="E14" s="38" t="n"/>
      <c r="F14" s="38" t="n"/>
      <c r="G14" s="38" t="n"/>
      <c r="H14" s="38" t="n"/>
      <c r="I14" s="38" t="n"/>
      <c r="J14" s="38" t="n"/>
      <c r="K14" s="38" t="n"/>
      <c r="L14" s="38" t="n"/>
      <c r="M14" s="39" t="n"/>
      <c r="N14" s="39" t="n"/>
      <c r="O14" s="40" t="n"/>
    </row>
    <row outlineLevel="0" r="15">
      <c r="A15" s="24" t="s">
        <v>25</v>
      </c>
      <c r="B15" s="25" t="n">
        <v>1</v>
      </c>
      <c r="C15" s="9" t="n">
        <v>0.66</v>
      </c>
      <c r="D15" s="9" t="n">
        <v>1.18</v>
      </c>
      <c r="E15" s="26" t="n">
        <f aca="false" ca="false" dt2D="false" dtr="false" t="normal">(E17-C15)/(D15-C15)</f>
        <v>0.596153846153846</v>
      </c>
      <c r="F15" s="26" t="n">
        <f aca="false" ca="false" dt2D="false" dtr="false" t="normal">(F17-C15)/(D15-C15)</f>
        <v>0.826923076923077</v>
      </c>
      <c r="G15" s="26" t="n">
        <f aca="false" ca="false" dt2D="false" dtr="false" t="normal">(G17-C15)/(D15-C15)</f>
        <v>0.903846153846154</v>
      </c>
      <c r="H15" s="26" t="n">
        <f aca="false" ca="false" dt2D="false" dtr="false" t="normal">(H17-C15)/(D15-C15)</f>
        <v>0.711538461538462</v>
      </c>
      <c r="I15" s="26" t="n">
        <f aca="false" ca="false" dt2D="false" dtr="false" t="normal">(I17-C15)/(D15-C15)</f>
        <v>0</v>
      </c>
      <c r="J15" s="26" t="n">
        <f aca="false" ca="false" dt2D="false" dtr="false" t="normal">(J17-C15)/(D15-C15)</f>
        <v>0.884615384615385</v>
      </c>
      <c r="K15" s="26" t="n">
        <f aca="false" ca="false" dt2D="false" dtr="false" t="normal">(K17-C15)/(D15-C15)</f>
        <v>0.615384615384615</v>
      </c>
      <c r="L15" s="26" t="n">
        <f aca="false" ca="false" dt2D="false" dtr="false" t="normal">(L17-C15)/(D15-C15)</f>
        <v>0.846153846153846</v>
      </c>
      <c r="M15" s="26" t="n">
        <f aca="false" ca="false" dt2D="false" dtr="false" t="normal">(M17-C15)/(D15-C15)</f>
        <v>1</v>
      </c>
      <c r="N15" s="26" t="n">
        <f aca="false" ca="false" dt2D="false" dtr="false" t="normal">(N17-C15)/(D15-C15)</f>
        <v>0.384615384615385</v>
      </c>
      <c r="O15" s="27" t="n">
        <f aca="false" ca="false" dt2D="false" dtr="false" t="normal">(O17-C15)/(D15-C15)</f>
        <v>0.903846153846154</v>
      </c>
    </row>
    <row customFormat="true" ht="12.75" outlineLevel="0" r="16" s="29">
      <c r="A16" s="30" t="n"/>
      <c r="B16" s="25" t="n"/>
      <c r="C16" s="31" t="n"/>
      <c r="D16" s="31" t="s">
        <v>26</v>
      </c>
      <c r="E16" s="32" t="n">
        <f aca="false" ca="false" dt2D="false" dtr="false" t="normal">E15*1</f>
        <v>0.596153846153846</v>
      </c>
      <c r="F16" s="32" t="n">
        <f aca="false" ca="false" dt2D="false" dtr="false" t="normal">F15*1</f>
        <v>0.826923076923077</v>
      </c>
      <c r="G16" s="32" t="n">
        <f aca="false" ca="false" dt2D="false" dtr="false" t="normal">G15*1</f>
        <v>0.903846153846154</v>
      </c>
      <c r="H16" s="32" t="n">
        <f aca="false" ca="false" dt2D="false" dtr="false" t="normal">H15*1</f>
        <v>0.711538461538462</v>
      </c>
      <c r="I16" s="32" t="n">
        <f aca="false" ca="false" dt2D="false" dtr="false" t="normal">I15*1</f>
        <v>0</v>
      </c>
      <c r="J16" s="32" t="n">
        <f aca="false" ca="false" dt2D="false" dtr="false" t="normal">J15*1</f>
        <v>0.884615384615385</v>
      </c>
      <c r="K16" s="32" t="n">
        <f aca="false" ca="false" dt2D="false" dtr="false" t="normal">K15*1</f>
        <v>0.615384615384615</v>
      </c>
      <c r="L16" s="32" t="n">
        <f aca="false" ca="false" dt2D="false" dtr="false" t="normal">L15*1</f>
        <v>0.846153846153846</v>
      </c>
      <c r="M16" s="32" t="n">
        <f aca="false" ca="false" dt2D="false" dtr="false" t="normal">M15*1</f>
        <v>1</v>
      </c>
      <c r="N16" s="32" t="n">
        <f aca="false" ca="false" dt2D="false" dtr="false" t="normal">N15*1</f>
        <v>0.384615384615385</v>
      </c>
      <c r="O16" s="33" t="n">
        <f aca="false" ca="false" dt2D="false" dtr="false" t="normal">O15*1</f>
        <v>0.903846153846154</v>
      </c>
      <c r="P16" s="34" t="n"/>
      <c r="Q16" s="34" t="n"/>
      <c r="R16" s="34" t="n"/>
      <c r="S16" s="34" t="n"/>
      <c r="T16" s="34" t="n"/>
      <c r="U16" s="34" t="n"/>
      <c r="V16" s="34" t="n"/>
      <c r="W16" s="34" t="n"/>
      <c r="X16" s="34" t="n"/>
      <c r="Y16" s="34" t="n"/>
      <c r="Z16" s="34" t="n"/>
      <c r="AA16" s="34" t="n"/>
      <c r="AB16" s="34" t="n"/>
      <c r="AC16" s="34" t="n"/>
      <c r="AD16" s="34" t="n"/>
      <c r="AE16" s="34" t="n"/>
      <c r="AF16" s="34" t="n"/>
      <c r="AG16" s="34" t="n"/>
      <c r="AH16" s="34" t="n"/>
      <c r="AI16" s="34" t="n"/>
      <c r="AJ16" s="34" t="n"/>
    </row>
    <row outlineLevel="0" r="17">
      <c r="A17" s="8" t="n"/>
      <c r="B17" s="25" t="n">
        <v>0</v>
      </c>
      <c r="C17" s="9" t="n"/>
      <c r="D17" s="9" t="s">
        <v>23</v>
      </c>
      <c r="E17" s="26" t="n">
        <v>0.97</v>
      </c>
      <c r="F17" s="26" t="n">
        <v>1.09</v>
      </c>
      <c r="G17" s="26" t="n">
        <v>1.13</v>
      </c>
      <c r="H17" s="26" t="n">
        <v>1.03</v>
      </c>
      <c r="I17" s="26" t="n">
        <v>0.66</v>
      </c>
      <c r="J17" s="26" t="n">
        <v>1.12</v>
      </c>
      <c r="K17" s="26" t="n">
        <v>0.98</v>
      </c>
      <c r="L17" s="26" t="n">
        <v>1.1</v>
      </c>
      <c r="M17" s="35" t="n">
        <v>1.18</v>
      </c>
      <c r="N17" s="35" t="n">
        <v>0.86</v>
      </c>
      <c r="O17" s="36" t="n">
        <v>1.13</v>
      </c>
    </row>
    <row customFormat="true" ht="12.75" outlineLevel="0" r="18" s="29">
      <c r="A18" s="30" t="n"/>
      <c r="B18" s="25" t="n"/>
      <c r="C18" s="31" t="n"/>
      <c r="D18" s="31" t="n"/>
      <c r="E18" s="32" t="n"/>
      <c r="F18" s="32" t="n"/>
      <c r="G18" s="32" t="n"/>
      <c r="H18" s="32" t="n"/>
      <c r="I18" s="32" t="n"/>
      <c r="J18" s="32" t="n"/>
      <c r="K18" s="32" t="n"/>
      <c r="L18" s="32" t="n"/>
      <c r="M18" s="41" t="n"/>
      <c r="N18" s="41" t="n"/>
      <c r="O18" s="42" t="n"/>
      <c r="P18" s="34" t="n"/>
      <c r="Q18" s="34" t="n"/>
      <c r="R18" s="34" t="n"/>
      <c r="S18" s="34" t="n"/>
      <c r="T18" s="34" t="n"/>
      <c r="U18" s="34" t="n"/>
      <c r="V18" s="34" t="n"/>
      <c r="W18" s="34" t="n"/>
      <c r="X18" s="34" t="n"/>
      <c r="Y18" s="34" t="n"/>
      <c r="Z18" s="34" t="n"/>
      <c r="AA18" s="34" t="n"/>
      <c r="AB18" s="34" t="n"/>
      <c r="AC18" s="34" t="n"/>
      <c r="AD18" s="34" t="n"/>
      <c r="AE18" s="34" t="n"/>
      <c r="AF18" s="34" t="n"/>
      <c r="AG18" s="34" t="n"/>
      <c r="AH18" s="34" t="n"/>
      <c r="AI18" s="34" t="n"/>
      <c r="AJ18" s="34" t="n"/>
    </row>
    <row outlineLevel="0" r="19">
      <c r="A19" s="8" t="n"/>
      <c r="B19" s="25" t="n"/>
      <c r="C19" s="9" t="n"/>
      <c r="D19" s="9" t="n"/>
      <c r="E19" s="26" t="n"/>
      <c r="F19" s="26" t="n"/>
      <c r="G19" s="26" t="n"/>
      <c r="H19" s="26" t="n"/>
      <c r="I19" s="26" t="n"/>
      <c r="J19" s="26" t="n"/>
      <c r="K19" s="26" t="n"/>
      <c r="L19" s="26" t="n"/>
      <c r="M19" s="35" t="n"/>
      <c r="N19" s="35" t="n"/>
      <c r="O19" s="36" t="n"/>
    </row>
    <row outlineLevel="0" r="20">
      <c r="A20" s="20" t="s">
        <v>27</v>
      </c>
      <c r="B20" s="20" t="n">
        <v>1.2</v>
      </c>
      <c r="C20" s="37" t="n">
        <v>0.08</v>
      </c>
      <c r="D20" s="37" t="n">
        <v>0.33</v>
      </c>
      <c r="E20" s="38" t="n">
        <f aca="false" ca="false" dt2D="false" dtr="false" t="normal">(E22-C20)/(D20-C20)</f>
        <v>0</v>
      </c>
      <c r="F20" s="38" t="n">
        <f aca="false" ca="false" dt2D="false" dtr="false" t="normal">(F22-C20)/(D20-C20)</f>
        <v>0.88</v>
      </c>
      <c r="G20" s="38" t="n">
        <f aca="false" ca="false" dt2D="false" dtr="false" t="normal">(G22-C20)/(D20-C20)</f>
        <v>1</v>
      </c>
      <c r="H20" s="38" t="n">
        <f aca="false" ca="false" dt2D="false" dtr="false" t="normal">(H22-C20)/(D20-C20)</f>
        <v>0.6</v>
      </c>
      <c r="I20" s="38" t="n">
        <f aca="false" ca="false" dt2D="false" dtr="false" t="normal">(I22-C20)/(D20-C20)</f>
        <v>0.92</v>
      </c>
      <c r="J20" s="38" t="n">
        <f aca="false" ca="false" dt2D="false" dtr="false" t="normal">(J22-C20)/(D20-C20)</f>
        <v>0.24</v>
      </c>
      <c r="K20" s="38" t="n">
        <f aca="false" ca="false" dt2D="false" dtr="false" t="normal">(K22-C20)/(D20-C20)</f>
        <v>1.32</v>
      </c>
      <c r="L20" s="38" t="n">
        <f aca="false" ca="false" dt2D="false" dtr="false" t="normal">(L22-C20)/(D20-C20)</f>
        <v>1</v>
      </c>
      <c r="M20" s="38" t="n">
        <f aca="false" ca="false" dt2D="false" dtr="false" t="normal">(M22-C20)/(D20-C20)</f>
        <v>0.8</v>
      </c>
      <c r="N20" s="38" t="n">
        <f aca="false" ca="false" dt2D="false" dtr="false" t="normal">(N22-C20)/(D20-C20)</f>
        <v>0.68</v>
      </c>
      <c r="O20" s="43" t="n">
        <f aca="false" ca="false" dt2D="false" dtr="false" t="normal">(O22-C20)/(D20-C20)</f>
        <v>0.76</v>
      </c>
    </row>
    <row customFormat="true" ht="12.75" outlineLevel="0" r="21" s="29">
      <c r="A21" s="24" t="s">
        <v>28</v>
      </c>
      <c r="B21" s="25" t="n"/>
      <c r="C21" s="31" t="n"/>
      <c r="D21" s="31" t="s">
        <v>26</v>
      </c>
      <c r="E21" s="32" t="n">
        <f aca="false" ca="false" dt2D="false" dtr="false" t="normal">E20*1.2</f>
        <v>0</v>
      </c>
      <c r="F21" s="32" t="n">
        <f aca="false" ca="false" dt2D="false" dtr="false" t="normal">F20*1.2</f>
        <v>1.056</v>
      </c>
      <c r="G21" s="32" t="n">
        <f aca="false" ca="false" dt2D="false" dtr="false" t="normal">G20*1.2</f>
        <v>1.2</v>
      </c>
      <c r="H21" s="32" t="n">
        <f aca="false" ca="false" dt2D="false" dtr="false" t="normal">H20*1.2</f>
        <v>0.72</v>
      </c>
      <c r="I21" s="32" t="n">
        <f aca="false" ca="false" dt2D="false" dtr="false" t="normal">I20*1.2</f>
        <v>1.104</v>
      </c>
      <c r="J21" s="32" t="n">
        <f aca="false" ca="false" dt2D="false" dtr="false" t="normal">J20*1.2</f>
        <v>0.288</v>
      </c>
      <c r="K21" s="32" t="n">
        <f aca="false" ca="false" dt2D="false" dtr="false" t="normal">K20*1.2</f>
        <v>1.584</v>
      </c>
      <c r="L21" s="32" t="n">
        <f aca="false" ca="false" dt2D="false" dtr="false" t="normal">L20*1.2</f>
        <v>1.2</v>
      </c>
      <c r="M21" s="32" t="n">
        <f aca="false" ca="false" dt2D="false" dtr="false" t="normal">M20*1.2</f>
        <v>0.96</v>
      </c>
      <c r="N21" s="32" t="n">
        <f aca="false" ca="false" dt2D="false" dtr="false" t="normal">N20*1.2</f>
        <v>0.816</v>
      </c>
      <c r="O21" s="33" t="n">
        <f aca="false" ca="false" dt2D="false" dtr="false" t="normal">O20*1.2</f>
        <v>0.912</v>
      </c>
      <c r="P21" s="34" t="n"/>
      <c r="Q21" s="34" t="n"/>
      <c r="R21" s="34" t="n"/>
      <c r="S21" s="34" t="n"/>
      <c r="T21" s="34" t="n"/>
      <c r="U21" s="34" t="n"/>
      <c r="V21" s="34" t="n"/>
      <c r="W21" s="34" t="n"/>
      <c r="X21" s="34" t="n"/>
      <c r="Y21" s="34" t="n"/>
      <c r="Z21" s="34" t="n"/>
      <c r="AA21" s="34" t="n"/>
      <c r="AB21" s="34" t="n"/>
      <c r="AC21" s="34" t="n"/>
      <c r="AD21" s="34" t="n"/>
      <c r="AE21" s="34" t="n"/>
      <c r="AF21" s="34" t="n"/>
      <c r="AG21" s="34" t="n"/>
      <c r="AH21" s="34" t="n"/>
      <c r="AI21" s="34" t="n"/>
      <c r="AJ21" s="34" t="n"/>
    </row>
    <row outlineLevel="0" r="22">
      <c r="A22" s="8" t="n"/>
      <c r="B22" s="25" t="n"/>
      <c r="C22" s="9" t="n"/>
      <c r="D22" s="9" t="s">
        <v>23</v>
      </c>
      <c r="E22" s="26" t="n">
        <v>0.08</v>
      </c>
      <c r="F22" s="26" t="n">
        <v>0.3</v>
      </c>
      <c r="G22" s="26" t="n">
        <v>0.33</v>
      </c>
      <c r="H22" s="26" t="n">
        <v>0.23</v>
      </c>
      <c r="I22" s="26" t="n">
        <v>0.31</v>
      </c>
      <c r="J22" s="26" t="n">
        <v>0.14</v>
      </c>
      <c r="K22" s="26" t="n">
        <v>0.41</v>
      </c>
      <c r="L22" s="26" t="n">
        <v>0.33</v>
      </c>
      <c r="M22" s="35" t="n">
        <v>0.28</v>
      </c>
      <c r="N22" s="35" t="n">
        <v>0.25</v>
      </c>
      <c r="O22" s="36" t="n">
        <v>0.27</v>
      </c>
    </row>
    <row outlineLevel="0" r="23">
      <c r="A23" s="8" t="n"/>
      <c r="B23" s="25" t="n"/>
      <c r="C23" s="9" t="n"/>
      <c r="D23" s="9" t="n"/>
      <c r="E23" s="26" t="n"/>
      <c r="F23" s="26" t="n"/>
      <c r="G23" s="26" t="n"/>
      <c r="H23" s="26" t="n"/>
      <c r="I23" s="26" t="n"/>
      <c r="J23" s="26" t="n"/>
      <c r="K23" s="26" t="n"/>
      <c r="L23" s="26" t="n"/>
      <c r="M23" s="35" t="n"/>
      <c r="N23" s="35" t="n"/>
      <c r="O23" s="36" t="n"/>
    </row>
    <row outlineLevel="0" r="24">
      <c r="A24" s="20" t="s">
        <v>29</v>
      </c>
      <c r="B24" s="20" t="n"/>
      <c r="C24" s="37" t="n"/>
      <c r="D24" s="37" t="n"/>
      <c r="E24" s="38" t="n"/>
      <c r="F24" s="38" t="n"/>
      <c r="G24" s="38" t="n"/>
      <c r="H24" s="38" t="n"/>
      <c r="I24" s="38" t="n"/>
      <c r="J24" s="38" t="n"/>
      <c r="K24" s="38" t="n"/>
      <c r="L24" s="38" t="n"/>
      <c r="M24" s="39" t="n"/>
      <c r="N24" s="39" t="n"/>
      <c r="O24" s="40" t="n"/>
    </row>
    <row outlineLevel="0" r="25">
      <c r="A25" s="24" t="s">
        <v>30</v>
      </c>
      <c r="B25" s="25" t="n">
        <v>1.3</v>
      </c>
      <c r="C25" s="9" t="n">
        <v>1</v>
      </c>
      <c r="D25" s="9" t="n">
        <v>1</v>
      </c>
      <c r="E25" s="9" t="n">
        <v>1</v>
      </c>
      <c r="F25" s="9" t="n">
        <v>1</v>
      </c>
      <c r="G25" s="9" t="n">
        <v>1</v>
      </c>
      <c r="H25" s="9" t="n">
        <v>1</v>
      </c>
      <c r="I25" s="9" t="n">
        <v>1</v>
      </c>
      <c r="J25" s="9" t="n">
        <v>1</v>
      </c>
      <c r="K25" s="9" t="n">
        <v>1</v>
      </c>
      <c r="L25" s="9" t="n">
        <v>1</v>
      </c>
      <c r="M25" s="9" t="n">
        <v>1</v>
      </c>
      <c r="N25" s="9" t="n">
        <v>1</v>
      </c>
      <c r="O25" s="44" t="n">
        <v>1</v>
      </c>
    </row>
    <row customFormat="true" ht="12.75" outlineLevel="0" r="26" s="29">
      <c r="A26" s="45" t="n"/>
      <c r="B26" s="25" t="n"/>
      <c r="C26" s="31" t="n"/>
      <c r="D26" s="31" t="n"/>
      <c r="E26" s="32" t="n">
        <f aca="false" ca="false" dt2D="false" dtr="false" t="normal">E25*1.3</f>
        <v>1.3</v>
      </c>
      <c r="F26" s="32" t="n">
        <f aca="false" ca="false" dt2D="false" dtr="false" t="normal">F25*1.3</f>
        <v>1.3</v>
      </c>
      <c r="G26" s="32" t="n">
        <f aca="false" ca="false" dt2D="false" dtr="false" t="normal">G25*1.3</f>
        <v>1.3</v>
      </c>
      <c r="H26" s="32" t="n">
        <f aca="false" ca="false" dt2D="false" dtr="false" t="normal">H25*1.3</f>
        <v>1.3</v>
      </c>
      <c r="I26" s="32" t="n">
        <f aca="false" ca="false" dt2D="false" dtr="false" t="normal">I25*1.3</f>
        <v>1.3</v>
      </c>
      <c r="J26" s="32" t="n">
        <f aca="false" ca="false" dt2D="false" dtr="false" t="normal">J25*1.3</f>
        <v>1.3</v>
      </c>
      <c r="K26" s="32" t="n">
        <f aca="false" ca="false" dt2D="false" dtr="false" t="normal">K25*1.3</f>
        <v>1.3</v>
      </c>
      <c r="L26" s="32" t="n">
        <f aca="false" ca="false" dt2D="false" dtr="false" t="normal">L25*1.3</f>
        <v>1.3</v>
      </c>
      <c r="M26" s="32" t="n">
        <f aca="false" ca="false" dt2D="false" dtr="false" t="normal">M25*1.3</f>
        <v>1.3</v>
      </c>
      <c r="N26" s="32" t="n">
        <f aca="false" ca="false" dt2D="false" dtr="false" t="normal">N25*1.3</f>
        <v>1.3</v>
      </c>
      <c r="O26" s="33" t="n">
        <f aca="false" ca="false" dt2D="false" dtr="false" t="normal">O25*1.3</f>
        <v>1.3</v>
      </c>
      <c r="P26" s="34" t="n"/>
      <c r="Q26" s="34" t="n"/>
      <c r="R26" s="34" t="n"/>
      <c r="S26" s="34" t="n"/>
      <c r="T26" s="34" t="n"/>
      <c r="U26" s="34" t="n"/>
      <c r="V26" s="34" t="n"/>
      <c r="W26" s="34" t="n"/>
      <c r="X26" s="34" t="n"/>
      <c r="Y26" s="34" t="n"/>
      <c r="Z26" s="34" t="n"/>
      <c r="AA26" s="34" t="n"/>
      <c r="AB26" s="34" t="n"/>
      <c r="AC26" s="34" t="n"/>
      <c r="AD26" s="34" t="n"/>
      <c r="AE26" s="34" t="n"/>
      <c r="AF26" s="34" t="n"/>
      <c r="AG26" s="34" t="n"/>
      <c r="AH26" s="34" t="n"/>
      <c r="AI26" s="34" t="n"/>
      <c r="AJ26" s="34" t="n"/>
    </row>
    <row customFormat="true" ht="12.75" outlineLevel="0" r="27" s="0">
      <c r="A27" s="46" t="n"/>
      <c r="B27" s="25" t="n"/>
      <c r="C27" s="9" t="n"/>
      <c r="D27" s="9" t="s">
        <v>23</v>
      </c>
      <c r="E27" s="26" t="n">
        <v>1</v>
      </c>
      <c r="F27" s="26" t="n">
        <v>1</v>
      </c>
      <c r="G27" s="26" t="n">
        <v>1</v>
      </c>
      <c r="H27" s="26" t="n">
        <v>1</v>
      </c>
      <c r="I27" s="26" t="n">
        <v>1</v>
      </c>
      <c r="J27" s="26" t="n">
        <v>1</v>
      </c>
      <c r="K27" s="26" t="n">
        <v>1</v>
      </c>
      <c r="L27" s="26" t="n">
        <v>1</v>
      </c>
      <c r="M27" s="26" t="n">
        <v>1</v>
      </c>
      <c r="N27" s="26" t="n">
        <v>1</v>
      </c>
      <c r="O27" s="27" t="n">
        <v>1</v>
      </c>
      <c r="P27" s="3" t="n"/>
      <c r="Q27" s="3" t="n"/>
      <c r="R27" s="3" t="n"/>
      <c r="S27" s="3" t="n"/>
      <c r="T27" s="3" t="n"/>
      <c r="U27" s="3" t="n"/>
      <c r="V27" s="3" t="n"/>
      <c r="W27" s="3" t="n"/>
      <c r="X27" s="3" t="n"/>
      <c r="Y27" s="3" t="n"/>
      <c r="Z27" s="3" t="n"/>
      <c r="AA27" s="3" t="n"/>
      <c r="AB27" s="3" t="n"/>
      <c r="AC27" s="3" t="n"/>
      <c r="AD27" s="3" t="n"/>
      <c r="AE27" s="3" t="n"/>
      <c r="AF27" s="3" t="n"/>
      <c r="AG27" s="3" t="n"/>
      <c r="AH27" s="3" t="n"/>
      <c r="AI27" s="3" t="n"/>
      <c r="AJ27" s="3" t="n"/>
    </row>
    <row outlineLevel="0" r="28">
      <c r="A28" s="24" t="s">
        <v>31</v>
      </c>
      <c r="B28" s="25" t="n">
        <v>1.3</v>
      </c>
      <c r="C28" s="9" t="n">
        <v>0.42</v>
      </c>
      <c r="D28" s="9" t="n">
        <v>1</v>
      </c>
      <c r="E28" s="26" t="n">
        <f aca="false" ca="false" dt2D="false" dtr="false" t="normal">(E30-C28)/(D28-C28)</f>
        <v>0.706896551724138</v>
      </c>
      <c r="F28" s="26" t="n">
        <f aca="false" ca="false" dt2D="false" dtr="false" t="normal">(F30-C28)/(D28-C28)</f>
        <v>0.862068965517241</v>
      </c>
      <c r="G28" s="26" t="n">
        <f aca="false" ca="false" dt2D="false" dtr="false" t="normal">(G30-C28)/(D28-C28)</f>
        <v>0.862068965517241</v>
      </c>
      <c r="H28" s="26" t="n">
        <f aca="false" ca="false" dt2D="false" dtr="false" t="normal">(H30-C28)/(D28-C28)</f>
        <v>0.275862068965517</v>
      </c>
      <c r="I28" s="26" t="n">
        <f aca="false" ca="false" dt2D="false" dtr="false" t="normal">(I30-C28)/(D28-C28)</f>
        <v>0.568965517241379</v>
      </c>
      <c r="J28" s="26" t="n">
        <f aca="false" ca="false" dt2D="false" dtr="false" t="normal">(J30-C28)/(D28-C28)</f>
        <v>0.568965517241379</v>
      </c>
      <c r="K28" s="26" t="n">
        <f aca="false" ca="false" dt2D="false" dtr="false" t="normal">(K30-C28)/(D28-C28)</f>
        <v>0</v>
      </c>
      <c r="L28" s="26" t="n">
        <f aca="false" ca="false" dt2D="false" dtr="false" t="normal">(L30-C28)/(D28-C28)</f>
        <v>0.568965517241379</v>
      </c>
      <c r="M28" s="26" t="n">
        <f aca="false" ca="false" dt2D="false" dtr="false" t="normal">(M30-C28)/(D28-C28)</f>
        <v>1</v>
      </c>
      <c r="N28" s="26" t="n">
        <f aca="false" ca="false" dt2D="false" dtr="false" t="normal">(N30-C28)/(D28-C28)</f>
        <v>0.862068965517241</v>
      </c>
      <c r="O28" s="27" t="n">
        <f aca="false" ca="false" dt2D="false" dtr="false" t="normal">(O30-C28)/(D28-C28)</f>
        <v>1</v>
      </c>
    </row>
    <row customFormat="true" ht="12.75" outlineLevel="0" r="29" s="29">
      <c r="A29" s="45" t="n"/>
      <c r="B29" s="25" t="n"/>
      <c r="C29" s="32" t="n"/>
      <c r="D29" s="32" t="n"/>
      <c r="E29" s="32" t="n">
        <f aca="false" ca="false" dt2D="false" dtr="false" t="normal">E28*1.3</f>
        <v>0.918965517241379</v>
      </c>
      <c r="F29" s="32" t="n">
        <f aca="false" ca="false" dt2D="false" dtr="false" t="normal">F28*1.3</f>
        <v>1.12068965517241</v>
      </c>
      <c r="G29" s="32" t="n">
        <f aca="false" ca="false" dt2D="false" dtr="false" t="normal">G28*1.3</f>
        <v>1.12068965517241</v>
      </c>
      <c r="H29" s="32" t="n">
        <f aca="false" ca="false" dt2D="false" dtr="false" t="normal">H28*1.3</f>
        <v>0.358620689655172</v>
      </c>
      <c r="I29" s="32" t="n">
        <f aca="false" ca="false" dt2D="false" dtr="false" t="normal">I28*1.3</f>
        <v>0.739655172413793</v>
      </c>
      <c r="J29" s="32" t="n">
        <f aca="false" ca="false" dt2D="false" dtr="false" t="normal">J28*1.3</f>
        <v>0.739655172413793</v>
      </c>
      <c r="K29" s="32" t="n">
        <f aca="false" ca="false" dt2D="false" dtr="false" t="normal">K28*1.3</f>
        <v>0</v>
      </c>
      <c r="L29" s="32" t="n">
        <f aca="false" ca="false" dt2D="false" dtr="false" t="normal">L28*1.3</f>
        <v>0.739655172413793</v>
      </c>
      <c r="M29" s="32" t="n">
        <f aca="false" ca="false" dt2D="false" dtr="false" t="normal">M28*1.3</f>
        <v>1.3</v>
      </c>
      <c r="N29" s="32" t="n">
        <f aca="false" ca="false" dt2D="false" dtr="false" t="normal">N28*1.3</f>
        <v>1.12068965517241</v>
      </c>
      <c r="O29" s="33" t="n">
        <f aca="false" ca="false" dt2D="false" dtr="false" t="normal">O28*1.3</f>
        <v>1.3</v>
      </c>
      <c r="P29" s="34" t="n"/>
      <c r="Q29" s="34" t="n"/>
      <c r="R29" s="34" t="n"/>
      <c r="S29" s="34" t="n"/>
      <c r="T29" s="34" t="n"/>
      <c r="U29" s="34" t="n"/>
      <c r="V29" s="34" t="n"/>
      <c r="W29" s="34" t="n"/>
      <c r="X29" s="34" t="n"/>
      <c r="Y29" s="34" t="n"/>
      <c r="Z29" s="34" t="n"/>
      <c r="AA29" s="34" t="n"/>
      <c r="AB29" s="34" t="n"/>
      <c r="AC29" s="34" t="n"/>
      <c r="AD29" s="34" t="n"/>
      <c r="AE29" s="34" t="n"/>
      <c r="AF29" s="34" t="n"/>
      <c r="AG29" s="34" t="n"/>
      <c r="AH29" s="34" t="n"/>
      <c r="AI29" s="34" t="n"/>
      <c r="AJ29" s="34" t="n"/>
    </row>
    <row outlineLevel="0" r="30">
      <c r="A30" s="46" t="n"/>
      <c r="B30" s="25" t="n"/>
      <c r="C30" s="26" t="n"/>
      <c r="D30" s="9" t="s">
        <v>23</v>
      </c>
      <c r="E30" s="26" t="n">
        <v>0.83</v>
      </c>
      <c r="F30" s="26" t="n">
        <v>0.92</v>
      </c>
      <c r="G30" s="26" t="n">
        <v>0.92</v>
      </c>
      <c r="H30" s="26" t="n">
        <v>0.58</v>
      </c>
      <c r="I30" s="26" t="n">
        <v>0.75</v>
      </c>
      <c r="J30" s="26" t="n">
        <v>0.75</v>
      </c>
      <c r="K30" s="26" t="n">
        <v>0.42</v>
      </c>
      <c r="L30" s="26" t="n">
        <v>0.75</v>
      </c>
      <c r="M30" s="26" t="n">
        <v>1</v>
      </c>
      <c r="N30" s="26" t="n">
        <v>0.92</v>
      </c>
      <c r="O30" s="27" t="n">
        <v>1</v>
      </c>
    </row>
    <row customFormat="true" ht="25.5" outlineLevel="0" r="31" s="47">
      <c r="A31" s="48" t="s">
        <v>32</v>
      </c>
      <c r="B31" s="25" t="n">
        <f aca="false" ca="false" dt2D="false" dtr="false" t="normal">B7+B15+B17+B20+B25+B28</f>
        <v>7.2</v>
      </c>
      <c r="C31" s="49" t="n"/>
      <c r="D31" s="49" t="n"/>
      <c r="E31" s="49" t="n">
        <f aca="false" ca="false" dt2D="false" dtr="false" t="normal">E7+E15+E20+E25+E28</f>
        <v>3.30305039787798</v>
      </c>
      <c r="F31" s="49" t="n">
        <f aca="false" ca="false" dt2D="false" dtr="false" t="normal">F7+F15+F20+F25+F28</f>
        <v>4.09280156624984</v>
      </c>
      <c r="G31" s="49" t="n">
        <f aca="false" ca="false" dt2D="false" dtr="false" t="normal">G7+G15+G20+G25+G28</f>
        <v>3.7659151193634</v>
      </c>
      <c r="H31" s="49" t="n">
        <f aca="false" ca="false" dt2D="false" dtr="false" t="normal">H7+H15+H20+H25+H28</f>
        <v>3.25406719717065</v>
      </c>
      <c r="I31" s="49" t="n">
        <f aca="false" ca="false" dt2D="false" dtr="false" t="normal">I7+I15+I20+I25+I28</f>
        <v>2.77467980295566</v>
      </c>
      <c r="J31" s="49" t="n">
        <f aca="false" ca="false" dt2D="false" dtr="false" t="normal">J7+J15+J20+J25+J28</f>
        <v>3.38405709233295</v>
      </c>
      <c r="K31" s="49" t="n">
        <f aca="false" ca="false" dt2D="false" dtr="false" t="normal">K7+K15+K20+K25+K28</f>
        <v>3.12586080586081</v>
      </c>
      <c r="L31" s="49" t="n">
        <f aca="false" ca="false" dt2D="false" dtr="false" t="normal">L7+L15+L20+L25+L28</f>
        <v>3.60559555387142</v>
      </c>
      <c r="M31" s="49" t="n">
        <f aca="false" ca="false" dt2D="false" dtr="false" t="normal">M7+M15+M20+M25+M28</f>
        <v>4.15714285714286</v>
      </c>
      <c r="N31" s="49" t="n">
        <f aca="false" ca="false" dt2D="false" dtr="false" t="normal">N7+N15+N20+N25+N28</f>
        <v>3.9028748263231</v>
      </c>
      <c r="O31" s="50" t="n">
        <f aca="false" ca="false" dt2D="false" dtr="false" t="normal">O7+O15+O20+O25+O28</f>
        <v>4.35432234432234</v>
      </c>
      <c r="P31" s="51" t="n"/>
      <c r="Q31" s="51" t="n"/>
      <c r="R31" s="51" t="n"/>
      <c r="S31" s="51" t="n"/>
      <c r="T31" s="51" t="n"/>
      <c r="U31" s="51" t="n"/>
      <c r="V31" s="51" t="n"/>
      <c r="W31" s="51" t="n"/>
      <c r="X31" s="51" t="n"/>
      <c r="Y31" s="51" t="n"/>
      <c r="Z31" s="51" t="n"/>
      <c r="AA31" s="51" t="n"/>
      <c r="AB31" s="51" t="n"/>
      <c r="AC31" s="51" t="n"/>
      <c r="AD31" s="51" t="n"/>
      <c r="AE31" s="51" t="n"/>
      <c r="AF31" s="51" t="n"/>
      <c r="AG31" s="51" t="n"/>
      <c r="AH31" s="51" t="n"/>
      <c r="AI31" s="51" t="n"/>
      <c r="AJ31" s="51" t="n"/>
    </row>
    <row customFormat="true" ht="12.75" outlineLevel="0" r="32" s="47">
      <c r="A32" s="48" t="n"/>
      <c r="B32" s="25" t="n"/>
      <c r="C32" s="49" t="n"/>
      <c r="D32" s="49" t="n"/>
      <c r="E32" s="49" t="n">
        <f aca="false" ca="false" dt2D="false" dtr="false" t="normal">E8+E16+E21+E26+E29</f>
        <v>5.21511936339523</v>
      </c>
      <c r="F32" s="49" t="n">
        <f aca="false" ca="false" dt2D="false" dtr="false" t="normal">F8+F16+F21+F26+F29</f>
        <v>5.56075558923835</v>
      </c>
      <c r="G32" s="49" t="n">
        <f aca="false" ca="false" dt2D="false" dtr="false" t="normal">G8+G16+G21+G26+G29</f>
        <v>4.52453580901857</v>
      </c>
      <c r="H32" s="49" t="n">
        <f aca="false" ca="false" dt2D="false" dtr="false" t="normal">H8+H16+H21+H26+H29</f>
        <v>4.69015915119363</v>
      </c>
      <c r="I32" s="49" t="n">
        <f aca="false" ca="false" dt2D="false" dtr="false" t="normal">I8+I16+I21+I26+I29</f>
        <v>3.82936945812808</v>
      </c>
      <c r="J32" s="49" t="n">
        <f aca="false" ca="false" dt2D="false" dtr="false" t="normal">J8+J16+J21+J26+J29</f>
        <v>4.86941341417204</v>
      </c>
      <c r="K32" s="49" t="n">
        <f aca="false" ca="false" dt2D="false" dtr="false" t="normal">K8+K16+K21+K26+K29</f>
        <v>3.95652747252747</v>
      </c>
      <c r="L32" s="49" t="n">
        <f aca="false" ca="false" dt2D="false" dtr="false" t="normal">L8+L16+L21+L26+L29</f>
        <v>4.5429518757105</v>
      </c>
      <c r="M32" s="49" t="n">
        <f aca="false" ca="false" dt2D="false" dtr="false" t="normal">M8+M16+M21+M26+M29</f>
        <v>5.41714285714286</v>
      </c>
      <c r="N32" s="49" t="n">
        <f aca="false" ca="false" dt2D="false" dtr="false" t="normal">N8+N16+N21+N26+N29</f>
        <v>5.96416218264494</v>
      </c>
      <c r="O32" s="50" t="n">
        <f aca="false" ca="false" dt2D="false" dtr="false" t="normal">O8+O16+O21+O26+O29</f>
        <v>6.07298901098901</v>
      </c>
      <c r="P32" s="51" t="n"/>
      <c r="Q32" s="51" t="n"/>
      <c r="R32" s="51" t="n"/>
      <c r="S32" s="51" t="n"/>
      <c r="T32" s="51" t="n"/>
      <c r="U32" s="51" t="n"/>
      <c r="V32" s="51" t="n"/>
      <c r="W32" s="51" t="n"/>
      <c r="X32" s="51" t="n"/>
      <c r="Y32" s="51" t="n"/>
      <c r="Z32" s="51" t="n"/>
      <c r="AA32" s="51" t="n"/>
      <c r="AB32" s="51" t="n"/>
      <c r="AC32" s="51" t="n"/>
      <c r="AD32" s="51" t="n"/>
      <c r="AE32" s="51" t="n"/>
      <c r="AF32" s="51" t="n"/>
      <c r="AG32" s="51" t="n"/>
      <c r="AH32" s="51" t="n"/>
      <c r="AI32" s="51" t="n"/>
      <c r="AJ32" s="51" t="n"/>
    </row>
    <row outlineLevel="0" r="33">
      <c r="A33" s="8" t="n"/>
      <c r="B33" s="25" t="n"/>
      <c r="C33" s="26" t="n"/>
      <c r="D33" s="26" t="n"/>
      <c r="E33" s="26" t="n"/>
      <c r="F33" s="26" t="n"/>
      <c r="G33" s="26" t="n"/>
      <c r="H33" s="26" t="n"/>
      <c r="I33" s="26" t="n"/>
      <c r="J33" s="26" t="n"/>
      <c r="K33" s="26" t="n"/>
      <c r="L33" s="26" t="n"/>
      <c r="M33" s="26" t="n"/>
      <c r="N33" s="26" t="n"/>
      <c r="O33" s="27" t="n"/>
    </row>
    <row ht="15" outlineLevel="0" r="34">
      <c r="A34" s="52" t="s">
        <v>33</v>
      </c>
      <c r="B34" s="53" t="s"/>
      <c r="C34" s="53" t="s"/>
      <c r="D34" s="53" t="s"/>
      <c r="E34" s="53" t="s"/>
      <c r="F34" s="53" t="s"/>
      <c r="G34" s="53" t="s"/>
      <c r="H34" s="53" t="s"/>
      <c r="I34" s="53" t="s"/>
      <c r="J34" s="53" t="s"/>
      <c r="K34" s="53" t="s"/>
      <c r="L34" s="53" t="s"/>
      <c r="M34" s="53" t="s"/>
      <c r="N34" s="53" t="s"/>
      <c r="O34" s="54" t="s"/>
    </row>
    <row outlineLevel="0" r="35">
      <c r="A35" s="26" t="s">
        <v>34</v>
      </c>
      <c r="B35" s="55" t="s"/>
      <c r="C35" s="56" t="s"/>
      <c r="D35" s="26" t="n"/>
      <c r="E35" s="26" t="n"/>
      <c r="F35" s="26" t="n"/>
      <c r="G35" s="26" t="n"/>
      <c r="H35" s="26" t="n"/>
      <c r="I35" s="26" t="n"/>
      <c r="J35" s="26" t="n"/>
      <c r="K35" s="26" t="n"/>
      <c r="L35" s="26" t="n"/>
      <c r="M35" s="26" t="n"/>
      <c r="N35" s="26" t="n"/>
      <c r="O35" s="27" t="n"/>
    </row>
    <row customFormat="true" ht="25.5" outlineLevel="0" r="36" s="14">
      <c r="A36" s="15" t="s">
        <v>3</v>
      </c>
      <c r="B36" s="16" t="s">
        <v>4</v>
      </c>
      <c r="C36" s="17" t="s">
        <v>35</v>
      </c>
      <c r="D36" s="17" t="s">
        <v>36</v>
      </c>
      <c r="E36" s="17" t="s">
        <v>37</v>
      </c>
      <c r="F36" s="17" t="s">
        <v>38</v>
      </c>
      <c r="G36" s="17" t="s">
        <v>39</v>
      </c>
      <c r="H36" s="17" t="s">
        <v>40</v>
      </c>
      <c r="I36" s="17" t="s">
        <v>41</v>
      </c>
      <c r="J36" s="17" t="s">
        <v>42</v>
      </c>
      <c r="K36" s="17" t="s">
        <v>43</v>
      </c>
      <c r="L36" s="17" t="s">
        <v>44</v>
      </c>
      <c r="M36" s="17" t="s">
        <v>45</v>
      </c>
      <c r="N36" s="17" t="s">
        <v>46</v>
      </c>
      <c r="O36" s="18" t="s">
        <v>47</v>
      </c>
      <c r="P36" s="19" t="n"/>
      <c r="Q36" s="19" t="n"/>
      <c r="R36" s="19" t="n"/>
      <c r="S36" s="19" t="n"/>
      <c r="T36" s="19" t="n"/>
      <c r="U36" s="19" t="n"/>
      <c r="V36" s="19" t="n"/>
      <c r="W36" s="19" t="n"/>
      <c r="X36" s="19" t="n"/>
      <c r="Y36" s="19" t="n"/>
      <c r="Z36" s="19" t="n"/>
      <c r="AA36" s="19" t="n"/>
      <c r="AB36" s="19" t="n"/>
      <c r="AC36" s="19" t="n"/>
      <c r="AD36" s="19" t="n"/>
      <c r="AE36" s="19" t="n"/>
      <c r="AF36" s="19" t="n"/>
      <c r="AG36" s="19" t="n"/>
      <c r="AH36" s="19" t="n"/>
      <c r="AI36" s="19" t="n"/>
      <c r="AJ36" s="19" t="n"/>
    </row>
    <row customHeight="true" ht="0.75" outlineLevel="0" r="37">
      <c r="A37" s="8" t="n"/>
      <c r="B37" s="25" t="n"/>
      <c r="C37" s="26" t="n"/>
      <c r="D37" s="26" t="n"/>
      <c r="E37" s="26" t="n"/>
      <c r="F37" s="26" t="n"/>
      <c r="G37" s="26" t="n"/>
      <c r="H37" s="26" t="n"/>
      <c r="I37" s="26" t="n"/>
      <c r="J37" s="26" t="n"/>
      <c r="K37" s="26" t="n"/>
      <c r="L37" s="26" t="n"/>
      <c r="M37" s="26" t="n"/>
      <c r="N37" s="26" t="n"/>
      <c r="O37" s="27" t="n"/>
    </row>
    <row outlineLevel="0" r="38">
      <c r="A38" s="20" t="s">
        <v>48</v>
      </c>
      <c r="B38" s="20" t="n"/>
      <c r="C38" s="38" t="n"/>
      <c r="D38" s="38" t="n"/>
      <c r="E38" s="38" t="n"/>
      <c r="F38" s="38" t="n"/>
      <c r="G38" s="38" t="n"/>
      <c r="H38" s="38" t="n"/>
      <c r="I38" s="38" t="n"/>
      <c r="J38" s="38" t="n"/>
      <c r="K38" s="38" t="n"/>
      <c r="L38" s="38" t="n"/>
      <c r="M38" s="38" t="n"/>
      <c r="N38" s="38" t="n"/>
      <c r="O38" s="43" t="n"/>
    </row>
    <row outlineLevel="0" r="39">
      <c r="A39" s="24" t="s">
        <v>49</v>
      </c>
      <c r="B39" s="25" t="n">
        <v>2.2</v>
      </c>
      <c r="C39" s="26" t="n"/>
      <c r="D39" s="26" t="n"/>
      <c r="E39" s="26" t="n"/>
      <c r="F39" s="26" t="n"/>
      <c r="G39" s="26" t="n"/>
      <c r="H39" s="26" t="n"/>
      <c r="I39" s="26" t="n"/>
      <c r="J39" s="26" t="n"/>
      <c r="K39" s="26" t="n"/>
      <c r="L39" s="26" t="n"/>
      <c r="M39" s="26" t="n"/>
      <c r="N39" s="26" t="n"/>
      <c r="O39" s="27" t="n"/>
    </row>
    <row outlineLevel="0" r="40">
      <c r="A40" s="46" t="n"/>
      <c r="B40" s="25" t="n"/>
      <c r="C40" s="57" t="n">
        <v>0.08</v>
      </c>
      <c r="D40" s="57" t="n">
        <v>0.95</v>
      </c>
      <c r="E40" s="26" t="n">
        <f aca="false" ca="false" dt2D="false" dtr="false" t="normal">(D40-E42)/(D40-C40)</f>
        <v>0.962068965517241</v>
      </c>
      <c r="F40" s="26" t="n">
        <f aca="false" ca="false" dt2D="false" dtr="false" t="normal">(D40-F42)/(D40-C40)</f>
        <v>0.564367816091954</v>
      </c>
      <c r="G40" s="26" t="n">
        <f aca="false" ca="false" dt2D="false" dtr="false" t="normal">(D40-G42)/(D40-C40)</f>
        <v>0.849425287356322</v>
      </c>
      <c r="H40" s="26" t="n">
        <f aca="false" ca="false" dt2D="false" dtr="false" t="normal">(D40-H42)/(D40-C40)</f>
        <v>1</v>
      </c>
      <c r="I40" s="26" t="n">
        <f aca="false" ca="false" dt2D="false" dtr="false" t="normal">(D40-I42)/(D40-C40)</f>
        <v>0.00574712643678161</v>
      </c>
      <c r="J40" s="26" t="n">
        <f aca="false" ca="false" dt2D="false" dtr="false" t="normal">(D40-J42)/(D40-C40)</f>
        <v>0.595402298850575</v>
      </c>
      <c r="K40" s="26" t="n">
        <f aca="false" ca="false" dt2D="false" dtr="false" t="normal">(D40-K42)/(D40-C40)</f>
        <v>0.694252873563218</v>
      </c>
      <c r="L40" s="26" t="n">
        <f aca="false" ca="false" dt2D="false" dtr="false" t="normal">(D40-L42)/(D40-C40)</f>
        <v>0.83448275862069</v>
      </c>
      <c r="M40" s="26" t="n">
        <f aca="false" ca="false" dt2D="false" dtr="false" t="normal">(D40-M42)/(D40-C40)</f>
        <v>0.845977011494253</v>
      </c>
      <c r="N40" s="26" t="n">
        <f aca="false" ca="false" dt2D="false" dtr="false" t="normal">(D40-N42)/(D40-C40)</f>
        <v>0.690804597701149</v>
      </c>
      <c r="O40" s="27" t="n">
        <f aca="false" ca="false" dt2D="false" dtr="false" t="normal">(D40-O42)/(D40-C40)</f>
        <v>0.67816091954023</v>
      </c>
    </row>
    <row customFormat="true" ht="12.75" outlineLevel="0" r="41" s="29">
      <c r="A41" s="45" t="n"/>
      <c r="B41" s="25" t="s">
        <v>50</v>
      </c>
      <c r="C41" s="58" t="n"/>
      <c r="D41" s="58" t="n"/>
      <c r="E41" s="32" t="n">
        <f aca="false" ca="false" dt2D="false" dtr="false" t="normal">E40*2.2</f>
        <v>2.11655172413793</v>
      </c>
      <c r="F41" s="32" t="n">
        <f aca="false" ca="false" dt2D="false" dtr="false" t="normal">F40*2.2</f>
        <v>1.2416091954023</v>
      </c>
      <c r="G41" s="32" t="n">
        <f aca="false" ca="false" dt2D="false" dtr="false" t="normal">G40*2.2</f>
        <v>1.86873563218391</v>
      </c>
      <c r="H41" s="32" t="n">
        <f aca="false" ca="false" dt2D="false" dtr="false" t="normal">H40*2.2</f>
        <v>2.2</v>
      </c>
      <c r="I41" s="32" t="n">
        <f aca="false" ca="false" dt2D="false" dtr="false" t="normal">I40*2.2</f>
        <v>0.0126436781609196</v>
      </c>
      <c r="J41" s="32" t="n">
        <f aca="false" ca="false" dt2D="false" dtr="false" t="normal">J40*2.2</f>
        <v>1.30988505747126</v>
      </c>
      <c r="K41" s="32" t="n">
        <f aca="false" ca="false" dt2D="false" dtr="false" t="normal">K40*2.2</f>
        <v>1.52735632183908</v>
      </c>
      <c r="L41" s="32" t="n">
        <f aca="false" ca="false" dt2D="false" dtr="false" t="normal">L40*2.2</f>
        <v>1.83586206896552</v>
      </c>
      <c r="M41" s="32" t="n">
        <f aca="false" ca="false" dt2D="false" dtr="false" t="normal">M40*2.2</f>
        <v>1.86114942528736</v>
      </c>
      <c r="N41" s="32" t="n">
        <f aca="false" ca="false" dt2D="false" dtr="false" t="normal">N40*2.2</f>
        <v>1.51977011494253</v>
      </c>
      <c r="O41" s="32" t="n">
        <f aca="false" ca="false" dt2D="false" dtr="false" t="normal">O40*2.2</f>
        <v>1.49195402298851</v>
      </c>
      <c r="P41" s="34" t="n"/>
      <c r="Q41" s="34" t="n"/>
      <c r="R41" s="34" t="n"/>
      <c r="S41" s="34" t="n"/>
      <c r="T41" s="34" t="n"/>
      <c r="U41" s="34" t="n"/>
      <c r="V41" s="34" t="n"/>
      <c r="W41" s="34" t="n"/>
      <c r="X41" s="34" t="n"/>
      <c r="Y41" s="34" t="n"/>
      <c r="Z41" s="34" t="n"/>
      <c r="AA41" s="34" t="n"/>
      <c r="AB41" s="34" t="n"/>
      <c r="AC41" s="34" t="n"/>
      <c r="AD41" s="34" t="n"/>
      <c r="AE41" s="34" t="n"/>
      <c r="AF41" s="34" t="n"/>
      <c r="AG41" s="34" t="n"/>
      <c r="AH41" s="34" t="n"/>
      <c r="AI41" s="34" t="n"/>
      <c r="AJ41" s="34" t="n"/>
    </row>
    <row outlineLevel="0" r="42">
      <c r="A42" s="46" t="n"/>
      <c r="B42" s="25" t="n"/>
      <c r="C42" s="26" t="n"/>
      <c r="D42" s="9" t="s">
        <v>23</v>
      </c>
      <c r="E42" s="26" t="n">
        <v>0.113</v>
      </c>
      <c r="F42" s="26" t="n">
        <v>0.459</v>
      </c>
      <c r="G42" s="26" t="n">
        <v>0.211</v>
      </c>
      <c r="H42" s="26" t="n">
        <v>0.08</v>
      </c>
      <c r="I42" s="26" t="n">
        <v>0.945</v>
      </c>
      <c r="J42" s="26" t="n">
        <v>0.432</v>
      </c>
      <c r="K42" s="26" t="n">
        <v>0.346</v>
      </c>
      <c r="L42" s="26" t="n">
        <v>0.224</v>
      </c>
      <c r="M42" s="26" t="n">
        <v>0.214</v>
      </c>
      <c r="N42" s="26" t="n">
        <v>0.349</v>
      </c>
      <c r="O42" s="27" t="n">
        <v>0.36</v>
      </c>
    </row>
    <row ht="12.75" outlineLevel="0" r="43">
      <c r="A43" s="20" t="s">
        <v>51</v>
      </c>
      <c r="B43" s="20" t="n"/>
      <c r="C43" s="38" t="n"/>
      <c r="D43" s="38" t="n"/>
      <c r="E43" s="38" t="n"/>
      <c r="F43" s="38" t="n"/>
      <c r="G43" s="38" t="n"/>
      <c r="H43" s="38" t="n"/>
      <c r="I43" s="38" t="n"/>
      <c r="J43" s="38" t="n"/>
      <c r="K43" s="38" t="n"/>
      <c r="L43" s="38" t="n"/>
      <c r="M43" s="38" t="n"/>
      <c r="N43" s="38" t="n"/>
      <c r="O43" s="43" t="n"/>
    </row>
    <row outlineLevel="0" r="44">
      <c r="A44" s="24" t="s">
        <v>52</v>
      </c>
      <c r="B44" s="25" t="n">
        <v>1</v>
      </c>
      <c r="C44" s="26" t="n">
        <v>0</v>
      </c>
      <c r="D44" s="26" t="n">
        <v>0</v>
      </c>
      <c r="E44" s="26" t="n">
        <v>1</v>
      </c>
      <c r="F44" s="26" t="n">
        <v>1</v>
      </c>
      <c r="G44" s="26" t="n">
        <v>1</v>
      </c>
      <c r="H44" s="26" t="n">
        <v>1</v>
      </c>
      <c r="I44" s="26" t="n">
        <v>1</v>
      </c>
      <c r="J44" s="26" t="n">
        <v>1</v>
      </c>
      <c r="K44" s="26" t="n">
        <v>1</v>
      </c>
      <c r="L44" s="26" t="n">
        <v>1</v>
      </c>
      <c r="M44" s="26" t="n">
        <v>1</v>
      </c>
      <c r="N44" s="26" t="n">
        <v>1</v>
      </c>
      <c r="O44" s="27" t="n">
        <v>1</v>
      </c>
    </row>
    <row customFormat="true" ht="12.75" outlineLevel="0" r="45" s="29">
      <c r="A45" s="45" t="n"/>
      <c r="B45" s="30" t="n"/>
      <c r="C45" s="32" t="n"/>
      <c r="D45" s="32" t="n"/>
      <c r="E45" s="32" t="n">
        <v>1</v>
      </c>
      <c r="F45" s="32" t="n">
        <f aca="false" ca="false" dt2D="false" dtr="false" t="normal">F44*1</f>
        <v>1</v>
      </c>
      <c r="G45" s="32" t="n">
        <f aca="false" ca="false" dt2D="false" dtr="false" t="normal">G44*1</f>
        <v>1</v>
      </c>
      <c r="H45" s="32" t="n">
        <f aca="false" ca="false" dt2D="false" dtr="false" t="normal">H44*1</f>
        <v>1</v>
      </c>
      <c r="I45" s="32" t="n">
        <f aca="false" ca="false" dt2D="false" dtr="false" t="normal">I44*1</f>
        <v>1</v>
      </c>
      <c r="J45" s="32" t="n">
        <f aca="false" ca="false" dt2D="false" dtr="false" t="normal">J44*1</f>
        <v>1</v>
      </c>
      <c r="K45" s="32" t="n">
        <f aca="false" ca="false" dt2D="false" dtr="false" t="normal">K44*1</f>
        <v>1</v>
      </c>
      <c r="L45" s="32" t="n">
        <f aca="false" ca="false" dt2D="false" dtr="false" t="normal">L44*1</f>
        <v>1</v>
      </c>
      <c r="M45" s="32" t="n">
        <f aca="false" ca="false" dt2D="false" dtr="false" t="normal">M44*1</f>
        <v>1</v>
      </c>
      <c r="N45" s="32" t="n">
        <f aca="false" ca="false" dt2D="false" dtr="false" t="normal">N44*1</f>
        <v>1</v>
      </c>
      <c r="O45" s="33" t="n">
        <f aca="false" ca="false" dt2D="false" dtr="false" t="normal">O44*1</f>
        <v>1</v>
      </c>
      <c r="P45" s="34" t="n"/>
      <c r="Q45" s="34" t="n"/>
      <c r="R45" s="34" t="n"/>
      <c r="S45" s="34" t="n"/>
      <c r="T45" s="34" t="n"/>
      <c r="U45" s="34" t="n"/>
      <c r="V45" s="34" t="n"/>
      <c r="W45" s="34" t="n"/>
      <c r="X45" s="34" t="n"/>
      <c r="Y45" s="34" t="n"/>
      <c r="Z45" s="34" t="n"/>
      <c r="AA45" s="34" t="n"/>
      <c r="AB45" s="34" t="n"/>
      <c r="AC45" s="34" t="n"/>
      <c r="AD45" s="34" t="n"/>
      <c r="AE45" s="34" t="n"/>
      <c r="AF45" s="34" t="n"/>
      <c r="AG45" s="34" t="n"/>
      <c r="AH45" s="34" t="n"/>
      <c r="AI45" s="34" t="n"/>
      <c r="AJ45" s="34" t="n"/>
    </row>
    <row outlineLevel="0" r="46">
      <c r="A46" s="24" t="s">
        <v>53</v>
      </c>
      <c r="B46" s="25" t="n">
        <v>1</v>
      </c>
      <c r="C46" s="26" t="n">
        <v>0</v>
      </c>
      <c r="D46" s="26" t="n">
        <v>0</v>
      </c>
      <c r="E46" s="26" t="n">
        <v>1</v>
      </c>
      <c r="F46" s="26" t="n">
        <v>1</v>
      </c>
      <c r="G46" s="26" t="n">
        <v>1</v>
      </c>
      <c r="H46" s="26" t="n">
        <v>1</v>
      </c>
      <c r="I46" s="26" t="n">
        <v>1</v>
      </c>
      <c r="J46" s="26" t="n">
        <v>1</v>
      </c>
      <c r="K46" s="26" t="n">
        <v>1</v>
      </c>
      <c r="L46" s="26" t="n">
        <v>1</v>
      </c>
      <c r="M46" s="26" t="n">
        <v>1</v>
      </c>
      <c r="N46" s="26" t="n">
        <v>1</v>
      </c>
      <c r="O46" s="27" t="n">
        <v>1</v>
      </c>
    </row>
    <row customFormat="true" ht="12.75" outlineLevel="0" r="47" s="29">
      <c r="A47" s="45" t="n"/>
      <c r="B47" s="30" t="n"/>
      <c r="C47" s="32" t="n"/>
      <c r="D47" s="32" t="n"/>
      <c r="E47" s="32" t="n">
        <f aca="false" ca="false" dt2D="false" dtr="false" t="normal">E46*1</f>
        <v>1</v>
      </c>
      <c r="F47" s="32" t="n">
        <f aca="false" ca="false" dt2D="false" dtr="false" t="normal">F46*1</f>
        <v>1</v>
      </c>
      <c r="G47" s="32" t="n">
        <f aca="false" ca="false" dt2D="false" dtr="false" t="normal">G46*1</f>
        <v>1</v>
      </c>
      <c r="H47" s="32" t="n">
        <f aca="false" ca="false" dt2D="false" dtr="false" t="normal">H46*1</f>
        <v>1</v>
      </c>
      <c r="I47" s="32" t="n">
        <f aca="false" ca="false" dt2D="false" dtr="false" t="normal">I46*1</f>
        <v>1</v>
      </c>
      <c r="J47" s="32" t="n">
        <f aca="false" ca="false" dt2D="false" dtr="false" t="normal">J46*1</f>
        <v>1</v>
      </c>
      <c r="K47" s="32" t="n">
        <f aca="false" ca="false" dt2D="false" dtr="false" t="normal">K46*1</f>
        <v>1</v>
      </c>
      <c r="L47" s="32" t="n">
        <f aca="false" ca="false" dt2D="false" dtr="false" t="normal">L46*1</f>
        <v>1</v>
      </c>
      <c r="M47" s="32" t="n">
        <f aca="false" ca="false" dt2D="false" dtr="false" t="normal">M46*1</f>
        <v>1</v>
      </c>
      <c r="N47" s="32" t="n">
        <f aca="false" ca="false" dt2D="false" dtr="false" t="normal">N46*1</f>
        <v>1</v>
      </c>
      <c r="O47" s="33" t="n">
        <f aca="false" ca="false" dt2D="false" dtr="false" t="normal">O46*1</f>
        <v>1</v>
      </c>
      <c r="P47" s="34" t="n"/>
      <c r="Q47" s="34" t="n"/>
      <c r="R47" s="34" t="n"/>
      <c r="S47" s="34" t="n"/>
      <c r="T47" s="34" t="n"/>
      <c r="U47" s="34" t="n"/>
      <c r="V47" s="34" t="n"/>
      <c r="W47" s="34" t="n"/>
      <c r="X47" s="34" t="n"/>
      <c r="Y47" s="34" t="n"/>
      <c r="Z47" s="34" t="n"/>
      <c r="AA47" s="34" t="n"/>
      <c r="AB47" s="34" t="n"/>
      <c r="AC47" s="34" t="n"/>
      <c r="AD47" s="34" t="n"/>
      <c r="AE47" s="34" t="n"/>
      <c r="AF47" s="34" t="n"/>
      <c r="AG47" s="34" t="n"/>
      <c r="AH47" s="34" t="n"/>
      <c r="AI47" s="34" t="n"/>
      <c r="AJ47" s="34" t="n"/>
    </row>
    <row outlineLevel="0" r="48">
      <c r="A48" s="24" t="s">
        <v>54</v>
      </c>
      <c r="B48" s="25" t="n">
        <v>1</v>
      </c>
      <c r="C48" s="59" t="n">
        <v>0</v>
      </c>
      <c r="D48" s="59" t="n">
        <v>0.07</v>
      </c>
      <c r="E48" s="60" t="n">
        <f aca="false" ca="false" dt2D="false" dtr="false" t="normal">(D48-E50)/(D48-C48)</f>
        <v>0.285714285714286</v>
      </c>
      <c r="F48" s="60" t="n">
        <f aca="false" ca="false" dt2D="false" dtr="false" t="normal">(D48-F50)/(D48-C48)</f>
        <v>1</v>
      </c>
      <c r="G48" s="60" t="n">
        <f aca="false" ca="false" dt2D="false" dtr="false" t="normal">(D48-G50)/(D48-C48)</f>
        <v>1</v>
      </c>
      <c r="H48" s="60" t="n">
        <f aca="false" ca="false" dt2D="false" dtr="false" t="normal">(D48-H50)/(D48-C48)</f>
        <v>0.714285714285714</v>
      </c>
      <c r="I48" s="60" t="n">
        <f aca="false" ca="false" dt2D="false" dtr="false" t="normal">(D48-I50)/(D48-C48)</f>
        <v>0.571428571428572</v>
      </c>
      <c r="J48" s="60" t="n">
        <f aca="false" ca="false" dt2D="false" dtr="false" t="normal">(D48-J50)/(D48-C48)</f>
        <v>0.714285714285714</v>
      </c>
      <c r="K48" s="60" t="n">
        <f aca="false" ca="false" dt2D="false" dtr="false" t="normal">(D48-K50)/(D48-C48)</f>
        <v>0.714285714285714</v>
      </c>
      <c r="L48" s="60" t="n">
        <f aca="false" ca="false" dt2D="false" dtr="false" t="normal">(D48-L50)/(D48-C48)</f>
        <v>0</v>
      </c>
      <c r="M48" s="60" t="n">
        <f aca="false" ca="false" dt2D="false" dtr="false" t="normal">(D48-M50)/(D48-C48)</f>
        <v>0.857142857142857</v>
      </c>
      <c r="N48" s="60" t="n">
        <f aca="false" ca="false" dt2D="false" dtr="false" t="normal">(D48-N50)/(D48-C48)</f>
        <v>0.571428571428572</v>
      </c>
      <c r="O48" s="61" t="n">
        <f aca="false" ca="false" dt2D="false" dtr="false" t="normal">(D48-O50)/(D48-C48)</f>
        <v>1</v>
      </c>
    </row>
    <row customFormat="true" ht="12.75" outlineLevel="0" r="49" s="29">
      <c r="A49" s="45" t="n"/>
      <c r="B49" s="30" t="n"/>
      <c r="C49" s="57" t="n"/>
      <c r="D49" s="57" t="n"/>
      <c r="E49" s="32" t="n">
        <f aca="false" ca="false" dt2D="false" dtr="false" t="normal">E48*1</f>
        <v>0.285714285714286</v>
      </c>
      <c r="F49" s="32" t="n">
        <f aca="false" ca="false" dt2D="false" dtr="false" t="normal">F48*1</f>
        <v>1</v>
      </c>
      <c r="G49" s="32" t="n">
        <f aca="false" ca="false" dt2D="false" dtr="false" t="normal">G48*1</f>
        <v>1</v>
      </c>
      <c r="H49" s="32" t="n">
        <f aca="false" ca="false" dt2D="false" dtr="false" t="normal">H48*1</f>
        <v>0.714285714285714</v>
      </c>
      <c r="I49" s="32" t="n">
        <f aca="false" ca="false" dt2D="false" dtr="false" t="normal">I48*1</f>
        <v>0.571428571428572</v>
      </c>
      <c r="J49" s="32" t="n">
        <f aca="false" ca="false" dt2D="false" dtr="false" t="normal">J48*1</f>
        <v>0.714285714285714</v>
      </c>
      <c r="K49" s="32" t="n">
        <f aca="false" ca="false" dt2D="false" dtr="false" t="normal">K48*1</f>
        <v>0.714285714285714</v>
      </c>
      <c r="L49" s="32" t="n">
        <f aca="false" ca="false" dt2D="false" dtr="false" t="normal">L48*1</f>
        <v>0</v>
      </c>
      <c r="M49" s="32" t="n">
        <f aca="false" ca="false" dt2D="false" dtr="false" t="normal">M48*1</f>
        <v>0.857142857142857</v>
      </c>
      <c r="N49" s="32" t="n">
        <f aca="false" ca="false" dt2D="false" dtr="false" t="normal">N48*1</f>
        <v>0.571428571428572</v>
      </c>
      <c r="O49" s="32" t="n">
        <f aca="false" ca="false" dt2D="false" dtr="false" t="normal">O48*1</f>
        <v>1</v>
      </c>
      <c r="P49" s="34" t="n"/>
      <c r="Q49" s="34" t="n"/>
      <c r="R49" s="34" t="n"/>
      <c r="S49" s="34" t="n"/>
      <c r="T49" s="34" t="n"/>
      <c r="U49" s="34" t="n"/>
      <c r="V49" s="34" t="n"/>
      <c r="W49" s="34" t="n"/>
      <c r="X49" s="34" t="n"/>
      <c r="Y49" s="34" t="n"/>
      <c r="Z49" s="34" t="n"/>
      <c r="AA49" s="34" t="n"/>
      <c r="AB49" s="34" t="n"/>
      <c r="AC49" s="34" t="n"/>
      <c r="AD49" s="34" t="n"/>
      <c r="AE49" s="34" t="n"/>
      <c r="AF49" s="34" t="n"/>
      <c r="AG49" s="34" t="n"/>
      <c r="AH49" s="34" t="n"/>
      <c r="AI49" s="34" t="n"/>
      <c r="AJ49" s="34" t="n"/>
    </row>
    <row outlineLevel="0" r="50">
      <c r="A50" s="46" t="n"/>
      <c r="B50" s="25" t="n"/>
      <c r="C50" s="59" t="n"/>
      <c r="D50" s="59" t="n"/>
      <c r="E50" s="59" t="n">
        <v>0.05</v>
      </c>
      <c r="F50" s="59" t="n">
        <v>0</v>
      </c>
      <c r="G50" s="59" t="n">
        <v>0</v>
      </c>
      <c r="H50" s="59" t="n">
        <v>0.02</v>
      </c>
      <c r="I50" s="59" t="n">
        <v>0.03</v>
      </c>
      <c r="J50" s="59" t="n">
        <v>0.02</v>
      </c>
      <c r="K50" s="59" t="n">
        <v>0.02</v>
      </c>
      <c r="L50" s="59" t="n">
        <v>0.07</v>
      </c>
      <c r="M50" s="59" t="n">
        <v>0.01</v>
      </c>
      <c r="N50" s="59" t="n">
        <v>0.03</v>
      </c>
      <c r="O50" s="62" t="n">
        <v>0</v>
      </c>
      <c r="P50" s="63" t="n"/>
    </row>
    <row outlineLevel="0" r="51">
      <c r="A51" s="24" t="s">
        <v>55</v>
      </c>
      <c r="B51" s="25" t="n">
        <v>0.5</v>
      </c>
      <c r="C51" s="26" t="n">
        <v>0.11</v>
      </c>
      <c r="D51" s="26" t="n">
        <v>0.92</v>
      </c>
      <c r="E51" s="26" t="n">
        <f aca="false" ca="false" dt2D="false" dtr="false" t="normal">(D51-E53)/(D51-C51)</f>
        <v>0.382716049382716</v>
      </c>
      <c r="F51" s="26" t="n">
        <f aca="false" ca="false" dt2D="false" dtr="false" t="normal">(D51-F53)/(D51-C51)</f>
        <v>1</v>
      </c>
      <c r="G51" s="26" t="n">
        <f aca="false" ca="false" dt2D="false" dtr="false" t="normal">(D51-G53)/(D51-C51)</f>
        <v>0.160493827160494</v>
      </c>
      <c r="H51" s="26" t="n">
        <f aca="false" ca="false" dt2D="false" dtr="false" t="normal">(D51-H53)/(D51-C51)</f>
        <v>0.888888888888889</v>
      </c>
      <c r="I51" s="26" t="n">
        <f aca="false" ca="false" dt2D="false" dtr="false" t="normal">(D51-I53)/(D51-C51)</f>
        <v>0.382716049382716</v>
      </c>
      <c r="J51" s="26" t="n">
        <f aca="false" ca="false" dt2D="false" dtr="false" t="normal">(D51-J53)/(D51-C51)</f>
        <v>0.604938271604938</v>
      </c>
      <c r="K51" s="26" t="n">
        <f aca="false" ca="false" dt2D="false" dtr="false" t="normal">(D51-K53)/(D51-C51)</f>
        <v>0.382716049382716</v>
      </c>
      <c r="L51" s="26" t="n">
        <f aca="false" ca="false" dt2D="false" dtr="false" t="normal">(D51-L53)/(D51-C51)</f>
        <v>0.654320987654321</v>
      </c>
      <c r="M51" s="26" t="n">
        <f aca="false" ca="false" dt2D="false" dtr="false" t="normal">(D51-M53)/(D51-C51)</f>
        <v>0.975308641975309</v>
      </c>
      <c r="N51" s="26" t="n">
        <f aca="false" ca="false" dt2D="false" dtr="false" t="normal">(D51-N53)/(D51-C51)</f>
        <v>0</v>
      </c>
      <c r="O51" s="27" t="n">
        <f aca="false" ca="false" dt2D="false" dtr="false" t="normal">(D51-O53)/(D51-C51)</f>
        <v>0.753086419753087</v>
      </c>
    </row>
    <row customFormat="true" ht="12.75" outlineLevel="0" r="52" s="29">
      <c r="A52" s="45" t="n"/>
      <c r="B52" s="25" t="n"/>
      <c r="C52" s="32" t="n"/>
      <c r="D52" s="32" t="s">
        <v>26</v>
      </c>
      <c r="E52" s="32" t="n">
        <f aca="false" ca="false" dt2D="false" dtr="false" t="normal">E51*0.5</f>
        <v>0.191358024691358</v>
      </c>
      <c r="F52" s="32" t="n">
        <f aca="false" ca="false" dt2D="false" dtr="false" t="normal">F51*0.5</f>
        <v>0.5</v>
      </c>
      <c r="G52" s="32" t="n">
        <f aca="false" ca="false" dt2D="false" dtr="false" t="normal">G51*0.5</f>
        <v>0.0802469135802469</v>
      </c>
      <c r="H52" s="32" t="n">
        <f aca="false" ca="false" dt2D="false" dtr="false" t="normal">H51*0.5</f>
        <v>0.444444444444444</v>
      </c>
      <c r="I52" s="32" t="n">
        <f aca="false" ca="false" dt2D="false" dtr="false" t="normal">I51*0.5</f>
        <v>0.191358024691358</v>
      </c>
      <c r="J52" s="32" t="n">
        <f aca="false" ca="false" dt2D="false" dtr="false" t="normal">J51*0.5</f>
        <v>0.302469135802469</v>
      </c>
      <c r="K52" s="32" t="n">
        <f aca="false" ca="false" dt2D="false" dtr="false" t="normal">K51*0.5</f>
        <v>0.191358024691358</v>
      </c>
      <c r="L52" s="32" t="n">
        <f aca="false" ca="false" dt2D="false" dtr="false" t="normal">L51*0.5</f>
        <v>0.327160493827161</v>
      </c>
      <c r="M52" s="32" t="n">
        <f aca="false" ca="false" dt2D="false" dtr="false" t="normal">M51*0.5</f>
        <v>0.487654320987654</v>
      </c>
      <c r="N52" s="32" t="n">
        <f aca="false" ca="false" dt2D="false" dtr="false" t="normal">N51*0.5</f>
        <v>0</v>
      </c>
      <c r="O52" s="32" t="n">
        <f aca="false" ca="false" dt2D="false" dtr="false" t="normal">O51*0.5</f>
        <v>0.376543209876543</v>
      </c>
      <c r="P52" s="34" t="n"/>
      <c r="Q52" s="34" t="n"/>
      <c r="R52" s="34" t="n"/>
      <c r="S52" s="34" t="n"/>
      <c r="T52" s="34" t="n"/>
      <c r="U52" s="34" t="n"/>
      <c r="V52" s="34" t="n"/>
      <c r="W52" s="34" t="n"/>
      <c r="X52" s="34" t="n"/>
      <c r="Y52" s="34" t="n"/>
      <c r="Z52" s="34" t="n"/>
      <c r="AA52" s="34" t="n"/>
      <c r="AB52" s="34" t="n"/>
      <c r="AC52" s="34" t="n"/>
      <c r="AD52" s="34" t="n"/>
      <c r="AE52" s="34" t="n"/>
      <c r="AF52" s="34" t="n"/>
      <c r="AG52" s="34" t="n"/>
      <c r="AH52" s="34" t="n"/>
      <c r="AI52" s="34" t="n"/>
      <c r="AJ52" s="34" t="n"/>
    </row>
    <row outlineLevel="0" r="53">
      <c r="A53" s="46" t="n"/>
      <c r="B53" s="25" t="n">
        <f aca="false" ca="false" dt2D="false" dtr="false" t="normal">B44+B46+B47+B51+B48</f>
        <v>3.5</v>
      </c>
      <c r="C53" s="26" t="n"/>
      <c r="D53" s="9" t="s">
        <v>23</v>
      </c>
      <c r="E53" s="26" t="n">
        <v>0.61</v>
      </c>
      <c r="F53" s="26" t="n">
        <v>0.11</v>
      </c>
      <c r="G53" s="26" t="n">
        <v>0.79</v>
      </c>
      <c r="H53" s="26" t="n">
        <v>0.2</v>
      </c>
      <c r="I53" s="26" t="n">
        <v>0.61</v>
      </c>
      <c r="J53" s="26" t="n">
        <v>0.43</v>
      </c>
      <c r="K53" s="26" t="n">
        <v>0.61</v>
      </c>
      <c r="L53" s="26" t="n">
        <v>0.39</v>
      </c>
      <c r="M53" s="26" t="n">
        <v>0.13</v>
      </c>
      <c r="N53" s="26" t="n">
        <v>0.92</v>
      </c>
      <c r="O53" s="27" t="n">
        <v>0.31</v>
      </c>
    </row>
    <row outlineLevel="0" r="54">
      <c r="A54" s="20" t="s">
        <v>56</v>
      </c>
      <c r="B54" s="20" t="n"/>
      <c r="C54" s="38" t="n"/>
      <c r="D54" s="38" t="n"/>
      <c r="E54" s="38" t="n"/>
      <c r="F54" s="38" t="n"/>
      <c r="G54" s="38" t="n"/>
      <c r="H54" s="38" t="n"/>
      <c r="I54" s="38" t="n"/>
      <c r="J54" s="38" t="n"/>
      <c r="K54" s="38" t="n"/>
      <c r="L54" s="38" t="n"/>
      <c r="M54" s="38" t="n"/>
      <c r="N54" s="38" t="n"/>
      <c r="O54" s="43" t="n"/>
    </row>
    <row outlineLevel="0" r="55">
      <c r="A55" s="24" t="s">
        <v>57</v>
      </c>
      <c r="B55" s="25" t="n">
        <v>1</v>
      </c>
      <c r="C55" s="26" t="n">
        <v>0</v>
      </c>
      <c r="D55" s="26" t="n">
        <v>0</v>
      </c>
      <c r="E55" s="26" t="n">
        <v>1</v>
      </c>
      <c r="F55" s="26" t="n">
        <v>1</v>
      </c>
      <c r="G55" s="26" t="n">
        <v>1</v>
      </c>
      <c r="H55" s="26" t="n">
        <v>1</v>
      </c>
      <c r="I55" s="26" t="n">
        <v>1</v>
      </c>
      <c r="J55" s="26" t="n">
        <v>1</v>
      </c>
      <c r="K55" s="26" t="n">
        <v>1</v>
      </c>
      <c r="L55" s="26" t="n">
        <v>1</v>
      </c>
      <c r="M55" s="26" t="n">
        <v>1</v>
      </c>
      <c r="N55" s="26" t="n">
        <v>1</v>
      </c>
      <c r="O55" s="26" t="n">
        <v>1</v>
      </c>
    </row>
    <row customFormat="true" ht="12.75" outlineLevel="0" r="56" s="29">
      <c r="A56" s="45" t="n"/>
      <c r="B56" s="30" t="n"/>
      <c r="C56" s="32" t="n"/>
      <c r="D56" s="32" t="n"/>
      <c r="E56" s="32" t="n">
        <f aca="false" ca="false" dt2D="false" dtr="false" t="normal">E55*1</f>
        <v>1</v>
      </c>
      <c r="F56" s="32" t="n">
        <f aca="false" ca="false" dt2D="false" dtr="false" t="normal">F55*1</f>
        <v>1</v>
      </c>
      <c r="G56" s="32" t="n">
        <f aca="false" ca="false" dt2D="false" dtr="false" t="normal">G55*1</f>
        <v>1</v>
      </c>
      <c r="H56" s="32" t="n">
        <f aca="false" ca="false" dt2D="false" dtr="false" t="normal">H55*1</f>
        <v>1</v>
      </c>
      <c r="I56" s="32" t="n">
        <f aca="false" ca="false" dt2D="false" dtr="false" t="normal">I55*1</f>
        <v>1</v>
      </c>
      <c r="J56" s="32" t="n">
        <f aca="false" ca="false" dt2D="false" dtr="false" t="normal">J55*1</f>
        <v>1</v>
      </c>
      <c r="K56" s="32" t="n">
        <f aca="false" ca="false" dt2D="false" dtr="false" t="normal">K55*1</f>
        <v>1</v>
      </c>
      <c r="L56" s="32" t="n">
        <f aca="false" ca="false" dt2D="false" dtr="false" t="normal">L55*1</f>
        <v>1</v>
      </c>
      <c r="M56" s="32" t="n">
        <f aca="false" ca="false" dt2D="false" dtr="false" t="normal">M55*1</f>
        <v>1</v>
      </c>
      <c r="N56" s="32" t="n">
        <f aca="false" ca="false" dt2D="false" dtr="false" t="normal">N55*1</f>
        <v>1</v>
      </c>
      <c r="O56" s="32" t="n">
        <f aca="false" ca="false" dt2D="false" dtr="false" t="normal">O55*1</f>
        <v>1</v>
      </c>
      <c r="P56" s="34" t="n"/>
      <c r="Q56" s="34" t="n"/>
      <c r="R56" s="34" t="n"/>
      <c r="S56" s="34" t="n"/>
      <c r="T56" s="34" t="n"/>
      <c r="U56" s="34" t="n"/>
      <c r="V56" s="34" t="n"/>
      <c r="W56" s="34" t="n"/>
      <c r="X56" s="34" t="n"/>
      <c r="Y56" s="34" t="n"/>
      <c r="Z56" s="34" t="n"/>
      <c r="AA56" s="34" t="n"/>
      <c r="AB56" s="34" t="n"/>
      <c r="AC56" s="34" t="n"/>
      <c r="AD56" s="34" t="n"/>
      <c r="AE56" s="34" t="n"/>
      <c r="AF56" s="34" t="n"/>
      <c r="AG56" s="34" t="n"/>
      <c r="AH56" s="34" t="n"/>
      <c r="AI56" s="34" t="n"/>
      <c r="AJ56" s="34" t="n"/>
    </row>
    <row outlineLevel="0" r="57">
      <c r="A57" s="24" t="s">
        <v>58</v>
      </c>
      <c r="B57" s="25" t="n">
        <v>2.5</v>
      </c>
      <c r="C57" s="26" t="n">
        <v>0</v>
      </c>
      <c r="D57" s="26" t="n">
        <v>0</v>
      </c>
      <c r="E57" s="26" t="n">
        <v>1</v>
      </c>
      <c r="F57" s="26" t="n">
        <v>1</v>
      </c>
      <c r="G57" s="26" t="n">
        <v>1</v>
      </c>
      <c r="H57" s="26" t="n">
        <v>1</v>
      </c>
      <c r="I57" s="26" t="n">
        <v>1</v>
      </c>
      <c r="J57" s="26" t="n">
        <v>1</v>
      </c>
      <c r="K57" s="26" t="n">
        <v>1</v>
      </c>
      <c r="L57" s="26" t="n">
        <v>1</v>
      </c>
      <c r="M57" s="26" t="n">
        <v>1</v>
      </c>
      <c r="N57" s="26" t="n">
        <v>1</v>
      </c>
      <c r="O57" s="27" t="n">
        <v>1</v>
      </c>
    </row>
    <row customFormat="true" ht="12.75" outlineLevel="0" r="58" s="29">
      <c r="A58" s="45" t="n"/>
      <c r="B58" s="30" t="n"/>
      <c r="C58" s="32" t="n"/>
      <c r="D58" s="32" t="n"/>
      <c r="E58" s="32" t="n">
        <f aca="false" ca="false" dt2D="false" dtr="false" t="normal">E57*2.5</f>
        <v>2.5</v>
      </c>
      <c r="F58" s="32" t="n">
        <f aca="false" ca="false" dt2D="false" dtr="false" t="normal">F57*2.5</f>
        <v>2.5</v>
      </c>
      <c r="G58" s="32" t="n">
        <f aca="false" ca="false" dt2D="false" dtr="false" t="normal">G57*2.5</f>
        <v>2.5</v>
      </c>
      <c r="H58" s="32" t="n">
        <f aca="false" ca="false" dt2D="false" dtr="false" t="normal">H57*2.5</f>
        <v>2.5</v>
      </c>
      <c r="I58" s="32" t="n">
        <f aca="false" ca="false" dt2D="false" dtr="false" t="normal">I57*2.5</f>
        <v>2.5</v>
      </c>
      <c r="J58" s="32" t="n">
        <f aca="false" ca="false" dt2D="false" dtr="false" t="normal">J57*2.5</f>
        <v>2.5</v>
      </c>
      <c r="K58" s="32" t="n">
        <f aca="false" ca="false" dt2D="false" dtr="false" t="normal">K57*2.5</f>
        <v>2.5</v>
      </c>
      <c r="L58" s="32" t="n">
        <f aca="false" ca="false" dt2D="false" dtr="false" t="normal">L57*2.5</f>
        <v>2.5</v>
      </c>
      <c r="M58" s="32" t="n">
        <f aca="false" ca="false" dt2D="false" dtr="false" t="normal">M57*2.5</f>
        <v>2.5</v>
      </c>
      <c r="N58" s="32" t="n">
        <f aca="false" ca="false" dt2D="false" dtr="false" t="normal">N57*2.5</f>
        <v>2.5</v>
      </c>
      <c r="O58" s="33" t="n">
        <f aca="false" ca="false" dt2D="false" dtr="false" t="normal">O57*2.5</f>
        <v>2.5</v>
      </c>
      <c r="P58" s="34" t="n"/>
      <c r="Q58" s="34" t="n"/>
      <c r="R58" s="34" t="n"/>
      <c r="S58" s="34" t="n"/>
      <c r="T58" s="34" t="n"/>
      <c r="U58" s="34" t="n"/>
      <c r="V58" s="34" t="n"/>
      <c r="W58" s="34" t="n"/>
      <c r="X58" s="34" t="n"/>
      <c r="Y58" s="34" t="n"/>
      <c r="Z58" s="34" t="n"/>
      <c r="AA58" s="34" t="n"/>
      <c r="AB58" s="34" t="n"/>
      <c r="AC58" s="34" t="n"/>
      <c r="AD58" s="34" t="n"/>
      <c r="AE58" s="34" t="n"/>
      <c r="AF58" s="34" t="n"/>
      <c r="AG58" s="34" t="n"/>
      <c r="AH58" s="34" t="n"/>
      <c r="AI58" s="34" t="n"/>
      <c r="AJ58" s="34" t="n"/>
    </row>
    <row customFormat="true" ht="12.75" outlineLevel="0" r="59" s="29">
      <c r="A59" s="45" t="n"/>
      <c r="B59" s="25" t="n">
        <f aca="false" ca="false" dt2D="false" dtr="false" t="normal">B55+B57</f>
        <v>3.5</v>
      </c>
      <c r="C59" s="32" t="n"/>
      <c r="D59" s="32" t="s">
        <v>26</v>
      </c>
      <c r="E59" s="32" t="n"/>
      <c r="F59" s="32" t="n"/>
      <c r="G59" s="32" t="n"/>
      <c r="H59" s="32" t="n"/>
      <c r="I59" s="32" t="n"/>
      <c r="J59" s="32" t="n"/>
      <c r="K59" s="32" t="n"/>
      <c r="L59" s="32" t="n"/>
      <c r="M59" s="32" t="n"/>
      <c r="N59" s="32" t="n"/>
      <c r="O59" s="33" t="n"/>
      <c r="P59" s="34" t="n"/>
      <c r="Q59" s="34" t="n"/>
      <c r="R59" s="34" t="n"/>
      <c r="S59" s="34" t="n"/>
      <c r="T59" s="34" t="n"/>
      <c r="U59" s="34" t="n"/>
      <c r="V59" s="34" t="n"/>
      <c r="W59" s="34" t="n"/>
      <c r="X59" s="34" t="n"/>
      <c r="Y59" s="34" t="n"/>
      <c r="Z59" s="34" t="n"/>
      <c r="AA59" s="34" t="n"/>
      <c r="AB59" s="34" t="n"/>
      <c r="AC59" s="34" t="n"/>
      <c r="AD59" s="34" t="n"/>
      <c r="AE59" s="34" t="n"/>
      <c r="AF59" s="34" t="n"/>
      <c r="AG59" s="34" t="n"/>
      <c r="AH59" s="34" t="n"/>
      <c r="AI59" s="34" t="n"/>
      <c r="AJ59" s="34" t="n"/>
    </row>
    <row customFormat="true" ht="25.5" outlineLevel="0" r="60" s="64">
      <c r="A60" s="65" t="s">
        <v>59</v>
      </c>
      <c r="B60" s="25" t="n">
        <f aca="false" ca="false" dt2D="false" dtr="false" t="normal">B39+B44+B46+B51+B55+B57</f>
        <v>8.2</v>
      </c>
      <c r="C60" s="66" t="n"/>
      <c r="D60" s="66" t="n"/>
      <c r="E60" s="66" t="n">
        <f aca="false" ca="false" dt2D="false" dtr="false" t="normal">E40+E44+E46+E51+E55+E57+E48</f>
        <v>5.63049930061424</v>
      </c>
      <c r="F60" s="66" t="n">
        <f aca="false" ca="false" dt2D="false" dtr="false" t="normal">F40+F44+F46+F51+F55+F57+F48</f>
        <v>6.56436781609195</v>
      </c>
      <c r="G60" s="66" t="n">
        <f aca="false" ca="false" dt2D="false" dtr="false" t="normal">G40+G44+G46+G51+G55+G57+G48</f>
        <v>6.00991911451682</v>
      </c>
      <c r="H60" s="66" t="n">
        <f aca="false" ca="false" dt2D="false" dtr="false" t="normal">H40+H44+H46+H51+H55+H57+H48</f>
        <v>6.6031746031746</v>
      </c>
      <c r="I60" s="66" t="n">
        <f aca="false" ca="false" dt2D="false" dtr="false" t="normal">I40+I44+I46+I51+I55+I57+I48</f>
        <v>4.95989174724807</v>
      </c>
      <c r="J60" s="66" t="n">
        <f aca="false" ca="false" dt2D="false" dtr="false" t="normal">J40+J44+J46+J51+J55+J57+J48</f>
        <v>5.91462628474123</v>
      </c>
      <c r="K60" s="66" t="n">
        <f aca="false" ca="false" dt2D="false" dtr="false" t="normal">K40+K44+K46+K51+K55+K57+K48</f>
        <v>5.79125463723165</v>
      </c>
      <c r="L60" s="66" t="n">
        <f aca="false" ca="false" dt2D="false" dtr="false" t="normal">L40+L44+L46+L51+L55+L57+L48</f>
        <v>5.48880374627501</v>
      </c>
      <c r="M60" s="66" t="n">
        <f aca="false" ca="false" dt2D="false" dtr="false" t="normal">M40+M44+M46+M51+M55+M57+M48</f>
        <v>6.67842851061242</v>
      </c>
      <c r="N60" s="66" t="n">
        <f aca="false" ca="false" dt2D="false" dtr="false" t="normal">N40+N44+N46+N51+N55+N57+N48</f>
        <v>5.26223316912972</v>
      </c>
      <c r="O60" s="66" t="n">
        <f aca="false" ca="false" dt2D="false" dtr="false" t="normal">O40+O44+O46+O51+O55+O57+O48</f>
        <v>6.43124733929332</v>
      </c>
      <c r="P60" s="67" t="n"/>
      <c r="Q60" s="67" t="n"/>
      <c r="R60" s="67" t="n"/>
      <c r="S60" s="67" t="n"/>
      <c r="T60" s="67" t="n"/>
      <c r="U60" s="67" t="n"/>
      <c r="V60" s="67" t="n"/>
      <c r="W60" s="67" t="n"/>
      <c r="X60" s="67" t="n"/>
      <c r="Y60" s="67" t="n"/>
      <c r="Z60" s="67" t="n"/>
      <c r="AA60" s="67" t="n"/>
      <c r="AB60" s="67" t="n"/>
      <c r="AC60" s="67" t="n"/>
      <c r="AD60" s="67" t="n"/>
      <c r="AE60" s="67" t="n"/>
      <c r="AF60" s="67" t="n"/>
      <c r="AG60" s="67" t="n"/>
      <c r="AH60" s="67" t="n"/>
      <c r="AI60" s="67" t="n"/>
      <c r="AJ60" s="67" t="n"/>
    </row>
    <row customFormat="true" ht="12.75" outlineLevel="0" r="61" s="64">
      <c r="A61" s="65" t="n"/>
      <c r="B61" s="25" t="n"/>
      <c r="C61" s="66" t="n"/>
      <c r="D61" s="66" t="n"/>
      <c r="E61" s="66" t="n">
        <f aca="false" ca="false" dt2D="false" dtr="false" t="normal">E41+E52+E59+Q38+E45+E47+E56+E58+E49</f>
        <v>8.09362403454358</v>
      </c>
      <c r="F61" s="66" t="n">
        <f aca="false" ca="false" dt2D="false" dtr="false" t="normal">F41+F52+F59+R38+F45+F47+F56+F58+F49</f>
        <v>8.2416091954023</v>
      </c>
      <c r="G61" s="66" t="n">
        <f aca="false" ca="false" dt2D="false" dtr="false" t="normal">G41+G52+G59+S38+G45+G47+G56+G58+G49</f>
        <v>8.44898254576415</v>
      </c>
      <c r="H61" s="66" t="n">
        <f aca="false" ca="false" dt2D="false" dtr="false" t="normal">H41+H52+H59+T38+H45+H47+H56+H58+H49</f>
        <v>8.85873015873016</v>
      </c>
      <c r="I61" s="66" t="n">
        <f aca="false" ca="false" dt2D="false" dtr="false" t="normal">I41+I52+I59+U38+I45+I47+I56+I58+I49</f>
        <v>6.27543027428085</v>
      </c>
      <c r="J61" s="66" t="n">
        <f aca="false" ca="false" dt2D="false" dtr="false" t="normal">J41+J52+J59+V38+J45+J47+J56+J58+J49</f>
        <v>7.82663990755945</v>
      </c>
      <c r="K61" s="66" t="n">
        <f aca="false" ca="false" dt2D="false" dtr="false" t="normal">K41+K52+K59+W38+K45+K47+K56+K58+K49</f>
        <v>7.93300006081615</v>
      </c>
      <c r="L61" s="66" t="n">
        <f aca="false" ca="false" dt2D="false" dtr="false" t="normal">L41+L52+L59+X38+L45+L47+L56+L58+L49</f>
        <v>7.66302256279268</v>
      </c>
      <c r="M61" s="66" t="n">
        <f aca="false" ca="false" dt2D="false" dtr="false" t="normal">M41+M52+M59+Y38+M45+M47+M56+M58+M49</f>
        <v>8.70594660341787</v>
      </c>
      <c r="N61" s="66" t="n">
        <f aca="false" ca="false" dt2D="false" dtr="false" t="normal">N41+N52+N59+Z38+N45+N47+N56+N58+N49</f>
        <v>7.5911986863711</v>
      </c>
      <c r="O61" s="66" t="n">
        <f aca="false" ca="false" dt2D="false" dtr="false" t="normal">O41+O52+O59+AA38+O45+O47+O56+O58+O49</f>
        <v>8.36849723286505</v>
      </c>
      <c r="P61" s="67" t="n"/>
      <c r="Q61" s="67" t="n"/>
      <c r="R61" s="67" t="n"/>
      <c r="S61" s="67" t="n"/>
      <c r="T61" s="67" t="n"/>
      <c r="U61" s="67" t="n"/>
      <c r="V61" s="67" t="n"/>
      <c r="W61" s="67" t="n"/>
      <c r="X61" s="67" t="n"/>
      <c r="Y61" s="67" t="n"/>
      <c r="Z61" s="67" t="n"/>
      <c r="AA61" s="67" t="n"/>
      <c r="AB61" s="67" t="n"/>
      <c r="AC61" s="67" t="n"/>
      <c r="AD61" s="67" t="n"/>
      <c r="AE61" s="67" t="n"/>
      <c r="AF61" s="67" t="n"/>
      <c r="AG61" s="67" t="n"/>
      <c r="AH61" s="67" t="n"/>
      <c r="AI61" s="67" t="n"/>
      <c r="AJ61" s="67" t="n"/>
    </row>
    <row outlineLevel="0" r="62">
      <c r="A62" s="8" t="n"/>
      <c r="B62" s="68" t="n"/>
      <c r="C62" s="26" t="n"/>
      <c r="D62" s="26" t="n"/>
      <c r="E62" s="26" t="n"/>
      <c r="F62" s="26" t="n"/>
      <c r="G62" s="26" t="n"/>
      <c r="H62" s="26" t="n"/>
      <c r="I62" s="26" t="n"/>
      <c r="J62" s="26" t="n"/>
      <c r="K62" s="26" t="n"/>
      <c r="L62" s="26" t="n"/>
      <c r="M62" s="26" t="n"/>
      <c r="N62" s="26" t="n"/>
      <c r="O62" s="27" t="n"/>
    </row>
    <row outlineLevel="0" r="63">
      <c r="A63" s="69" t="s">
        <v>60</v>
      </c>
      <c r="B63" s="70" t="s"/>
      <c r="C63" s="70" t="s"/>
      <c r="D63" s="70" t="s"/>
      <c r="E63" s="70" t="s"/>
      <c r="F63" s="70" t="s"/>
      <c r="G63" s="70" t="s"/>
      <c r="H63" s="70" t="s"/>
      <c r="I63" s="70" t="s"/>
      <c r="J63" s="70" t="s"/>
      <c r="K63" s="70" t="s"/>
      <c r="L63" s="70" t="s"/>
      <c r="M63" s="70" t="s"/>
      <c r="N63" s="70" t="s"/>
      <c r="O63" s="71" t="s"/>
    </row>
    <row outlineLevel="0" r="64">
      <c r="A64" s="8" t="s">
        <v>61</v>
      </c>
      <c r="B64" s="68" t="n"/>
      <c r="C64" s="26" t="n"/>
      <c r="D64" s="26" t="n"/>
      <c r="E64" s="26" t="n"/>
      <c r="F64" s="26" t="n"/>
      <c r="G64" s="26" t="n"/>
      <c r="H64" s="26" t="n"/>
      <c r="I64" s="26" t="n"/>
      <c r="J64" s="26" t="n"/>
      <c r="K64" s="26" t="n"/>
      <c r="L64" s="26" t="n"/>
      <c r="M64" s="26" t="n"/>
      <c r="N64" s="26" t="n"/>
      <c r="O64" s="27" t="n"/>
    </row>
    <row outlineLevel="0" r="65">
      <c r="A65" s="8" t="s">
        <v>62</v>
      </c>
      <c r="B65" s="68" t="n"/>
      <c r="C65" s="26" t="n"/>
      <c r="D65" s="26" t="n"/>
      <c r="E65" s="26" t="n"/>
      <c r="F65" s="26" t="n"/>
      <c r="G65" s="26" t="n"/>
      <c r="H65" s="26" t="n"/>
      <c r="I65" s="26" t="n"/>
      <c r="J65" s="26" t="n"/>
      <c r="K65" s="26" t="n"/>
      <c r="L65" s="26" t="n"/>
      <c r="M65" s="26" t="n"/>
      <c r="N65" s="26" t="n"/>
      <c r="O65" s="27" t="n"/>
    </row>
    <row customFormat="true" ht="25.5" outlineLevel="0" r="66" s="14">
      <c r="A66" s="15" t="s">
        <v>3</v>
      </c>
      <c r="B66" s="16" t="s">
        <v>4</v>
      </c>
      <c r="C66" s="17" t="n"/>
      <c r="D66" s="17" t="s">
        <v>63</v>
      </c>
      <c r="E66" s="17" t="s">
        <v>64</v>
      </c>
      <c r="F66" s="17" t="s">
        <v>65</v>
      </c>
      <c r="G66" s="17" t="s">
        <v>66</v>
      </c>
      <c r="H66" s="17" t="s">
        <v>67</v>
      </c>
      <c r="I66" s="17" t="s">
        <v>68</v>
      </c>
      <c r="J66" s="17" t="s">
        <v>69</v>
      </c>
      <c r="K66" s="17" t="s">
        <v>70</v>
      </c>
      <c r="L66" s="17" t="s">
        <v>71</v>
      </c>
      <c r="M66" s="17" t="s">
        <v>72</v>
      </c>
      <c r="N66" s="17" t="s">
        <v>73</v>
      </c>
      <c r="O66" s="18" t="s">
        <v>74</v>
      </c>
      <c r="P66" s="19" t="n"/>
      <c r="Q66" s="19" t="n"/>
      <c r="R66" s="19" t="n"/>
      <c r="S66" s="19" t="n"/>
      <c r="T66" s="19" t="n"/>
      <c r="U66" s="19" t="n"/>
      <c r="V66" s="19" t="n"/>
      <c r="W66" s="19" t="n"/>
      <c r="X66" s="19" t="n"/>
      <c r="Y66" s="19" t="n"/>
      <c r="Z66" s="19" t="n"/>
      <c r="AA66" s="19" t="n"/>
      <c r="AB66" s="19" t="n"/>
      <c r="AC66" s="19" t="n"/>
      <c r="AD66" s="19" t="n"/>
      <c r="AE66" s="19" t="n"/>
      <c r="AF66" s="19" t="n"/>
      <c r="AG66" s="19" t="n"/>
      <c r="AH66" s="19" t="n"/>
      <c r="AI66" s="19" t="n"/>
      <c r="AJ66" s="19" t="n"/>
    </row>
    <row outlineLevel="0" r="67">
      <c r="A67" s="8" t="n"/>
      <c r="B67" s="68" t="n"/>
      <c r="C67" s="26" t="n"/>
      <c r="D67" s="26" t="n"/>
      <c r="E67" s="26" t="n"/>
      <c r="F67" s="26" t="n"/>
      <c r="G67" s="26" t="n"/>
      <c r="H67" s="26" t="n"/>
      <c r="I67" s="26" t="n"/>
      <c r="J67" s="26" t="n"/>
      <c r="K67" s="26" t="n"/>
      <c r="L67" s="26" t="n"/>
      <c r="M67" s="26" t="n"/>
      <c r="N67" s="26" t="n"/>
      <c r="O67" s="27" t="n"/>
    </row>
    <row outlineLevel="0" r="68">
      <c r="A68" s="21" t="s">
        <v>18</v>
      </c>
      <c r="B68" s="38" t="n"/>
      <c r="C68" s="38" t="n"/>
      <c r="D68" s="38" t="n"/>
      <c r="E68" s="38" t="n"/>
      <c r="F68" s="38" t="n"/>
      <c r="G68" s="38" t="n"/>
      <c r="H68" s="38" t="n"/>
      <c r="I68" s="38" t="n"/>
      <c r="J68" s="38" t="n"/>
      <c r="K68" s="38" t="n"/>
      <c r="L68" s="38" t="n"/>
      <c r="M68" s="38" t="n"/>
      <c r="N68" s="38" t="n"/>
      <c r="O68" s="43" t="n"/>
    </row>
    <row outlineLevel="0" r="69">
      <c r="A69" s="72" t="s">
        <v>75</v>
      </c>
      <c r="B69" s="68" t="n">
        <v>1.7</v>
      </c>
      <c r="C69" s="26" t="n"/>
      <c r="D69" s="26" t="s">
        <v>76</v>
      </c>
      <c r="E69" s="26" t="n">
        <v>1</v>
      </c>
      <c r="F69" s="26" t="n">
        <v>1</v>
      </c>
      <c r="G69" s="26" t="n">
        <v>1</v>
      </c>
      <c r="H69" s="26" t="n">
        <v>1</v>
      </c>
      <c r="I69" s="26" t="n">
        <v>1</v>
      </c>
      <c r="J69" s="26" t="n">
        <v>1</v>
      </c>
      <c r="K69" s="26" t="n">
        <v>1</v>
      </c>
      <c r="L69" s="26" t="n">
        <v>1</v>
      </c>
      <c r="M69" s="26" t="n">
        <v>1</v>
      </c>
      <c r="N69" s="26" t="n">
        <v>1</v>
      </c>
      <c r="O69" s="26" t="n">
        <v>1</v>
      </c>
    </row>
    <row customHeight="true" ht="18.75" outlineLevel="0" r="70">
      <c r="A70" s="46" t="n"/>
      <c r="B70" s="68" t="n"/>
      <c r="C70" s="32" t="s">
        <v>77</v>
      </c>
      <c r="D70" s="73" t="s"/>
      <c r="E70" s="32" t="n">
        <f aca="false" ca="false" dt2D="false" dtr="false" t="normal">E69*1.7</f>
        <v>1.7</v>
      </c>
      <c r="F70" s="32" t="n">
        <f aca="false" ca="false" dt2D="false" dtr="false" t="normal">F69*1.7</f>
        <v>1.7</v>
      </c>
      <c r="G70" s="32" t="n">
        <f aca="false" ca="false" dt2D="false" dtr="false" t="normal">G69*1.7</f>
        <v>1.7</v>
      </c>
      <c r="H70" s="32" t="n">
        <f aca="false" ca="false" dt2D="false" dtr="false" t="normal">H69*1.7</f>
        <v>1.7</v>
      </c>
      <c r="I70" s="32" t="n">
        <f aca="false" ca="false" dt2D="false" dtr="false" t="normal">I69*1.7</f>
        <v>1.7</v>
      </c>
      <c r="J70" s="32" t="n">
        <f aca="false" ca="false" dt2D="false" dtr="false" t="normal">J69*1.7</f>
        <v>1.7</v>
      </c>
      <c r="K70" s="32" t="n">
        <f aca="false" ca="false" dt2D="false" dtr="false" t="normal">K69*1.7</f>
        <v>1.7</v>
      </c>
      <c r="L70" s="32" t="n">
        <f aca="false" ca="false" dt2D="false" dtr="false" t="normal">L69*1.7</f>
        <v>1.7</v>
      </c>
      <c r="M70" s="32" t="n">
        <f aca="false" ca="false" dt2D="false" dtr="false" t="normal">M69*1.7</f>
        <v>1.7</v>
      </c>
      <c r="N70" s="32" t="n">
        <f aca="false" ca="false" dt2D="false" dtr="false" t="normal">N69*1.7</f>
        <v>1.7</v>
      </c>
      <c r="O70" s="33" t="n">
        <f aca="false" ca="false" dt2D="false" dtr="false" t="normal">O69*1.7</f>
        <v>1.7</v>
      </c>
    </row>
    <row outlineLevel="0" r="71">
      <c r="A71" s="24" t="s">
        <v>78</v>
      </c>
      <c r="B71" s="68" t="n">
        <v>1.3</v>
      </c>
      <c r="C71" s="26" t="n"/>
      <c r="D71" s="26" t="s">
        <v>79</v>
      </c>
      <c r="E71" s="26" t="n">
        <v>1</v>
      </c>
      <c r="F71" s="26" t="n">
        <v>1</v>
      </c>
      <c r="G71" s="26" t="n">
        <v>1</v>
      </c>
      <c r="H71" s="26" t="n">
        <v>1</v>
      </c>
      <c r="I71" s="26" t="n">
        <v>1</v>
      </c>
      <c r="J71" s="26" t="n">
        <v>1</v>
      </c>
      <c r="K71" s="26" t="n">
        <v>1</v>
      </c>
      <c r="L71" s="26" t="n">
        <v>1</v>
      </c>
      <c r="M71" s="26" t="n">
        <v>1</v>
      </c>
      <c r="N71" s="26" t="n">
        <v>1</v>
      </c>
      <c r="O71" s="26" t="n">
        <v>1</v>
      </c>
    </row>
    <row customHeight="true" ht="12.75" outlineLevel="0" r="72">
      <c r="A72" s="46" t="n"/>
      <c r="B72" s="68" t="n"/>
      <c r="C72" s="32" t="s">
        <v>77</v>
      </c>
      <c r="D72" s="73" t="s"/>
      <c r="E72" s="32" t="n">
        <f aca="false" ca="false" dt2D="false" dtr="false" t="normal">E71*1.3</f>
        <v>1.3</v>
      </c>
      <c r="F72" s="32" t="n">
        <f aca="false" ca="false" dt2D="false" dtr="false" t="normal">F71*1.3</f>
        <v>1.3</v>
      </c>
      <c r="G72" s="32" t="n">
        <f aca="false" ca="false" dt2D="false" dtr="false" t="normal">G71*1.3</f>
        <v>1.3</v>
      </c>
      <c r="H72" s="32" t="n">
        <f aca="false" ca="false" dt2D="false" dtr="false" t="normal">H71*1.3</f>
        <v>1.3</v>
      </c>
      <c r="I72" s="32" t="n">
        <f aca="false" ca="false" dt2D="false" dtr="false" t="normal">I71*1.3</f>
        <v>1.3</v>
      </c>
      <c r="J72" s="32" t="n">
        <f aca="false" ca="false" dt2D="false" dtr="false" t="normal">J71*1.3</f>
        <v>1.3</v>
      </c>
      <c r="K72" s="32" t="n">
        <f aca="false" ca="false" dt2D="false" dtr="false" t="normal">K71*1.3</f>
        <v>1.3</v>
      </c>
      <c r="L72" s="32" t="n">
        <f aca="false" ca="false" dt2D="false" dtr="false" t="normal">L71*1.3</f>
        <v>1.3</v>
      </c>
      <c r="M72" s="32" t="n">
        <f aca="false" ca="false" dt2D="false" dtr="false" t="normal">M71*1.3</f>
        <v>1.3</v>
      </c>
      <c r="N72" s="32" t="n">
        <f aca="false" ca="false" dt2D="false" dtr="false" t="normal">N71*1.3</f>
        <v>1.3</v>
      </c>
      <c r="O72" s="33" t="n">
        <f aca="false" ca="false" dt2D="false" dtr="false" t="normal">O71*1.3</f>
        <v>1.3</v>
      </c>
    </row>
    <row outlineLevel="0" r="73">
      <c r="A73" s="24" t="s">
        <v>80</v>
      </c>
      <c r="B73" s="68" t="n">
        <v>1.2</v>
      </c>
      <c r="C73" s="26" t="n"/>
      <c r="D73" s="26" t="s">
        <v>79</v>
      </c>
      <c r="E73" s="26" t="n">
        <v>1</v>
      </c>
      <c r="F73" s="26" t="n">
        <v>1</v>
      </c>
      <c r="G73" s="26" t="n">
        <v>1</v>
      </c>
      <c r="H73" s="26" t="n">
        <v>1</v>
      </c>
      <c r="I73" s="26" t="n">
        <v>1</v>
      </c>
      <c r="J73" s="26" t="n">
        <v>1</v>
      </c>
      <c r="K73" s="26" t="n">
        <v>1</v>
      </c>
      <c r="L73" s="26" t="n">
        <v>1</v>
      </c>
      <c r="M73" s="26" t="n">
        <v>1</v>
      </c>
      <c r="N73" s="26" t="n">
        <v>1</v>
      </c>
      <c r="O73" s="27" t="n">
        <v>1</v>
      </c>
    </row>
    <row outlineLevel="0" r="74">
      <c r="A74" s="46" t="n"/>
      <c r="B74" s="68" t="n"/>
      <c r="C74" s="32" t="s">
        <v>77</v>
      </c>
      <c r="D74" s="73" t="s"/>
      <c r="E74" s="32" t="n">
        <f aca="false" ca="false" dt2D="false" dtr="false" t="normal">E73*1.2</f>
        <v>1.2</v>
      </c>
      <c r="F74" s="32" t="n">
        <f aca="false" ca="false" dt2D="false" dtr="false" t="normal">F73*1.2</f>
        <v>1.2</v>
      </c>
      <c r="G74" s="32" t="n">
        <f aca="false" ca="false" dt2D="false" dtr="false" t="normal">G73*1.2</f>
        <v>1.2</v>
      </c>
      <c r="H74" s="32" t="n">
        <f aca="false" ca="false" dt2D="false" dtr="false" t="normal">H73*1.2</f>
        <v>1.2</v>
      </c>
      <c r="I74" s="32" t="n">
        <f aca="false" ca="false" dt2D="false" dtr="false" t="normal">I73*1.2</f>
        <v>1.2</v>
      </c>
      <c r="J74" s="32" t="n">
        <f aca="false" ca="false" dt2D="false" dtr="false" t="normal">J73*1.2</f>
        <v>1.2</v>
      </c>
      <c r="K74" s="32" t="n">
        <f aca="false" ca="false" dt2D="false" dtr="false" t="normal">K73*1.2</f>
        <v>1.2</v>
      </c>
      <c r="L74" s="32" t="n">
        <f aca="false" ca="false" dt2D="false" dtr="false" t="normal">L73*1.2</f>
        <v>1.2</v>
      </c>
      <c r="M74" s="32" t="n">
        <f aca="false" ca="false" dt2D="false" dtr="false" t="normal">M73*1.2</f>
        <v>1.2</v>
      </c>
      <c r="N74" s="32" t="n">
        <f aca="false" ca="false" dt2D="false" dtr="false" t="normal">N73*1.2</f>
        <v>1.2</v>
      </c>
      <c r="O74" s="33" t="n">
        <f aca="false" ca="false" dt2D="false" dtr="false" t="normal">O73*1.2</f>
        <v>1.2</v>
      </c>
    </row>
    <row outlineLevel="0" r="75">
      <c r="A75" s="24" t="s">
        <v>81</v>
      </c>
      <c r="B75" s="68" t="n">
        <v>1.2</v>
      </c>
      <c r="C75" s="26" t="n"/>
      <c r="D75" s="26" t="s">
        <v>82</v>
      </c>
      <c r="E75" s="26" t="n">
        <v>1</v>
      </c>
      <c r="F75" s="26" t="n">
        <v>1</v>
      </c>
      <c r="G75" s="26" t="n">
        <v>1</v>
      </c>
      <c r="H75" s="26" t="n">
        <v>1</v>
      </c>
      <c r="I75" s="26" t="n">
        <v>1</v>
      </c>
      <c r="J75" s="26" t="n">
        <v>1</v>
      </c>
      <c r="K75" s="26" t="n">
        <v>1</v>
      </c>
      <c r="L75" s="26" t="n">
        <v>1</v>
      </c>
      <c r="M75" s="26" t="n">
        <v>1</v>
      </c>
      <c r="N75" s="26" t="n">
        <v>1</v>
      </c>
      <c r="O75" s="27" t="n">
        <v>1</v>
      </c>
    </row>
    <row outlineLevel="0" r="76">
      <c r="A76" s="46" t="n"/>
      <c r="B76" s="68" t="n"/>
      <c r="C76" s="32" t="s">
        <v>77</v>
      </c>
      <c r="D76" s="73" t="s"/>
      <c r="E76" s="32" t="n">
        <f aca="false" ca="false" dt2D="false" dtr="false" t="normal">E75*1.2</f>
        <v>1.2</v>
      </c>
      <c r="F76" s="32" t="n">
        <f aca="false" ca="false" dt2D="false" dtr="false" t="normal">F75*1.2</f>
        <v>1.2</v>
      </c>
      <c r="G76" s="32" t="n">
        <f aca="false" ca="false" dt2D="false" dtr="false" t="normal">G75*1.2</f>
        <v>1.2</v>
      </c>
      <c r="H76" s="32" t="n">
        <f aca="false" ca="false" dt2D="false" dtr="false" t="normal">H75*1.2</f>
        <v>1.2</v>
      </c>
      <c r="I76" s="32" t="n">
        <f aca="false" ca="false" dt2D="false" dtr="false" t="normal">I75*1.2</f>
        <v>1.2</v>
      </c>
      <c r="J76" s="32" t="n">
        <f aca="false" ca="false" dt2D="false" dtr="false" t="normal">J75*1.2</f>
        <v>1.2</v>
      </c>
      <c r="K76" s="32" t="n">
        <f aca="false" ca="false" dt2D="false" dtr="false" t="normal">K75*1.2</f>
        <v>1.2</v>
      </c>
      <c r="L76" s="32" t="n">
        <f aca="false" ca="false" dt2D="false" dtr="false" t="normal">L75*1.2</f>
        <v>1.2</v>
      </c>
      <c r="M76" s="32" t="n">
        <f aca="false" ca="false" dt2D="false" dtr="false" t="normal">M75*1.2</f>
        <v>1.2</v>
      </c>
      <c r="N76" s="32" t="n">
        <f aca="false" ca="false" dt2D="false" dtr="false" t="normal">N75*1.2</f>
        <v>1.2</v>
      </c>
      <c r="O76" s="33" t="n">
        <f aca="false" ca="false" dt2D="false" dtr="false" t="normal">O75*1.2</f>
        <v>1.2</v>
      </c>
    </row>
    <row customHeight="true" ht="12.75" outlineLevel="0" r="77">
      <c r="A77" s="46" t="n"/>
      <c r="B77" s="68" t="n"/>
      <c r="C77" s="26" t="n"/>
      <c r="D77" s="26" t="n"/>
      <c r="E77" s="26" t="n"/>
      <c r="F77" s="26" t="n"/>
      <c r="G77" s="26" t="n"/>
      <c r="H77" s="26" t="n"/>
      <c r="I77" s="26" t="n"/>
      <c r="J77" s="26" t="n"/>
      <c r="K77" s="26" t="n"/>
      <c r="L77" s="26" t="n"/>
      <c r="M77" s="26" t="n"/>
      <c r="N77" s="26" t="n"/>
      <c r="O77" s="27" t="n"/>
    </row>
    <row outlineLevel="0" r="78">
      <c r="A78" s="46" t="n"/>
      <c r="B78" s="68" t="n">
        <f aca="false" ca="false" dt2D="false" dtr="false" t="normal">B69+B71+B73+B75</f>
        <v>5.4</v>
      </c>
      <c r="C78" s="26" t="n"/>
      <c r="D78" s="26" t="n"/>
      <c r="E78" s="26" t="n">
        <f aca="false" ca="false" dt2D="false" dtr="false" t="normal">E69+E71+E73+E75</f>
        <v>4</v>
      </c>
      <c r="F78" s="26" t="n">
        <f aca="false" ca="false" dt2D="false" dtr="false" t="normal">F69+F71+F73+F75</f>
        <v>4</v>
      </c>
      <c r="G78" s="26" t="n">
        <f aca="false" ca="false" dt2D="false" dtr="false" t="normal">G69+G71+G73+G75</f>
        <v>4</v>
      </c>
      <c r="H78" s="26" t="n">
        <f aca="false" ca="false" dt2D="false" dtr="false" t="normal">H69+H71+H73+H75</f>
        <v>4</v>
      </c>
      <c r="I78" s="26" t="n">
        <f aca="false" ca="false" dt2D="false" dtr="false" t="normal">I69+I71+I73+I75</f>
        <v>4</v>
      </c>
      <c r="J78" s="26" t="n">
        <f aca="false" ca="false" dt2D="false" dtr="false" t="normal">J69+J71+J73+J75</f>
        <v>4</v>
      </c>
      <c r="K78" s="26" t="n">
        <f aca="false" ca="false" dt2D="false" dtr="false" t="normal">K69+K71+K73+K75</f>
        <v>4</v>
      </c>
      <c r="L78" s="26" t="n">
        <f aca="false" ca="false" dt2D="false" dtr="false" t="normal">L69+L71+L73+L75</f>
        <v>4</v>
      </c>
      <c r="M78" s="26" t="n">
        <f aca="false" ca="false" dt2D="false" dtr="false" t="normal">M69+M71+M73+M75</f>
        <v>4</v>
      </c>
      <c r="N78" s="26" t="n">
        <f aca="false" ca="false" dt2D="false" dtr="false" t="normal">N69+N71+N73+N75</f>
        <v>4</v>
      </c>
      <c r="O78" s="27" t="n">
        <f aca="false" ca="false" dt2D="false" dtr="false" t="normal">O69+O71+O73+O75</f>
        <v>4</v>
      </c>
    </row>
    <row customFormat="true" ht="12.75" outlineLevel="0" r="79" s="74">
      <c r="A79" s="25" t="n"/>
      <c r="B79" s="68" t="n"/>
      <c r="C79" s="68" t="s">
        <v>83</v>
      </c>
      <c r="D79" s="68" t="s">
        <v>21</v>
      </c>
      <c r="E79" s="68" t="n">
        <f aca="false" ca="false" dt2D="false" dtr="false" t="normal">E70+E72+E74+E76</f>
        <v>5.4</v>
      </c>
      <c r="F79" s="68" t="n">
        <f aca="false" ca="false" dt2D="false" dtr="false" t="normal">F70+F72+F74+F76</f>
        <v>5.4</v>
      </c>
      <c r="G79" s="68" t="n">
        <f aca="false" ca="false" dt2D="false" dtr="false" t="normal">G70+G72+G74+G76</f>
        <v>5.4</v>
      </c>
      <c r="H79" s="68" t="n">
        <f aca="false" ca="false" dt2D="false" dtr="false" t="normal">H70+H72+H74+H76</f>
        <v>5.4</v>
      </c>
      <c r="I79" s="68" t="n">
        <f aca="false" ca="false" dt2D="false" dtr="false" t="normal">I70+I72+I74+I76</f>
        <v>5.4</v>
      </c>
      <c r="J79" s="68" t="n">
        <f aca="false" ca="false" dt2D="false" dtr="false" t="normal">J70+J72+J74+J76</f>
        <v>5.4</v>
      </c>
      <c r="K79" s="68" t="n">
        <f aca="false" ca="false" dt2D="false" dtr="false" t="normal">K70+K72+K74+K76</f>
        <v>5.4</v>
      </c>
      <c r="L79" s="68" t="n">
        <f aca="false" ca="false" dt2D="false" dtr="false" t="normal">L70+L72+L74+L76</f>
        <v>5.4</v>
      </c>
      <c r="M79" s="68" t="n">
        <f aca="false" ca="false" dt2D="false" dtr="false" t="normal">M70+M72+M74+M76</f>
        <v>5.4</v>
      </c>
      <c r="N79" s="68" t="n">
        <f aca="false" ca="false" dt2D="false" dtr="false" t="normal">N70+N72+N74+N76</f>
        <v>5.4</v>
      </c>
      <c r="O79" s="75" t="n">
        <f aca="false" ca="false" dt2D="false" dtr="false" t="normal">O70+O72+O74+O76</f>
        <v>5.4</v>
      </c>
      <c r="P79" s="28" t="n"/>
      <c r="Q79" s="28" t="n"/>
      <c r="R79" s="28" t="n"/>
      <c r="S79" s="28" t="n"/>
      <c r="T79" s="28" t="n"/>
      <c r="U79" s="28" t="n"/>
      <c r="V79" s="28" t="n"/>
      <c r="W79" s="28" t="n"/>
      <c r="X79" s="28" t="n"/>
      <c r="Y79" s="28" t="n"/>
      <c r="Z79" s="28" t="n"/>
      <c r="AA79" s="28" t="n"/>
      <c r="AB79" s="28" t="n"/>
      <c r="AC79" s="28" t="n"/>
      <c r="AD79" s="28" t="n"/>
      <c r="AE79" s="28" t="n"/>
      <c r="AF79" s="28" t="n"/>
      <c r="AG79" s="28" t="n"/>
      <c r="AH79" s="28" t="n"/>
      <c r="AI79" s="28" t="n"/>
      <c r="AJ79" s="28" t="n"/>
    </row>
    <row outlineLevel="0" r="80">
      <c r="A80" s="8" t="n"/>
      <c r="B80" s="68" t="n"/>
      <c r="C80" s="26" t="n"/>
      <c r="D80" s="26" t="n"/>
      <c r="E80" s="26" t="n"/>
      <c r="F80" s="26" t="n"/>
      <c r="G80" s="26" t="n"/>
      <c r="H80" s="26" t="n"/>
      <c r="I80" s="26" t="n"/>
      <c r="J80" s="26" t="n"/>
      <c r="K80" s="26" t="n"/>
      <c r="L80" s="26" t="n"/>
      <c r="M80" s="26" t="n"/>
      <c r="N80" s="26" t="n"/>
      <c r="O80" s="27" t="n"/>
    </row>
    <row outlineLevel="0" r="81">
      <c r="A81" s="21" t="s">
        <v>51</v>
      </c>
      <c r="B81" s="38" t="n"/>
      <c r="C81" s="38" t="n"/>
      <c r="D81" s="38" t="n"/>
      <c r="E81" s="38" t="n"/>
      <c r="F81" s="38" t="n"/>
      <c r="G81" s="38" t="n"/>
      <c r="H81" s="38" t="n"/>
      <c r="I81" s="38" t="n"/>
      <c r="J81" s="38" t="n"/>
      <c r="K81" s="38" t="n"/>
      <c r="L81" s="38" t="n"/>
      <c r="M81" s="38" t="n"/>
      <c r="N81" s="38" t="n"/>
      <c r="O81" s="43" t="n"/>
    </row>
    <row outlineLevel="0" r="82">
      <c r="A82" s="46" t="n"/>
      <c r="B82" s="68" t="n"/>
      <c r="C82" s="26" t="n"/>
      <c r="D82" s="26" t="n"/>
      <c r="E82" s="26" t="n"/>
      <c r="F82" s="26" t="n"/>
      <c r="G82" s="26" t="n"/>
      <c r="H82" s="26" t="n"/>
      <c r="I82" s="26" t="n"/>
      <c r="J82" s="26" t="n"/>
      <c r="K82" s="26" t="n"/>
      <c r="L82" s="26" t="n"/>
      <c r="M82" s="26" t="n"/>
      <c r="N82" s="26" t="n"/>
      <c r="O82" s="27" t="n"/>
    </row>
    <row outlineLevel="0" r="83">
      <c r="A83" s="72" t="s">
        <v>84</v>
      </c>
      <c r="B83" s="68" t="n">
        <v>1</v>
      </c>
      <c r="C83" s="26" t="n"/>
      <c r="D83" s="26" t="n"/>
      <c r="E83" s="26" t="n">
        <v>1</v>
      </c>
      <c r="F83" s="26" t="n">
        <v>1</v>
      </c>
      <c r="G83" s="26" t="n">
        <v>1</v>
      </c>
      <c r="H83" s="26" t="n">
        <v>1</v>
      </c>
      <c r="I83" s="26" t="n">
        <v>1</v>
      </c>
      <c r="J83" s="26" t="n">
        <v>1</v>
      </c>
      <c r="K83" s="26" t="n">
        <v>1</v>
      </c>
      <c r="L83" s="26" t="n">
        <v>1</v>
      </c>
      <c r="M83" s="26" t="n">
        <v>1</v>
      </c>
      <c r="N83" s="26" t="n">
        <v>1</v>
      </c>
      <c r="O83" s="27" t="n">
        <v>1</v>
      </c>
    </row>
    <row outlineLevel="0" r="84">
      <c r="A84" s="76" t="n"/>
      <c r="B84" s="68" t="n"/>
      <c r="C84" s="32" t="s">
        <v>77</v>
      </c>
      <c r="D84" s="73" t="s"/>
      <c r="E84" s="32" t="n">
        <f aca="false" ca="false" dt2D="false" dtr="false" t="normal">E83*1</f>
        <v>1</v>
      </c>
      <c r="F84" s="32" t="n">
        <f aca="false" ca="false" dt2D="false" dtr="false" t="normal">F83*1</f>
        <v>1</v>
      </c>
      <c r="G84" s="32" t="n">
        <f aca="false" ca="false" dt2D="false" dtr="false" t="normal">G83*1</f>
        <v>1</v>
      </c>
      <c r="H84" s="32" t="n">
        <f aca="false" ca="false" dt2D="false" dtr="false" t="normal">H83*1</f>
        <v>1</v>
      </c>
      <c r="I84" s="32" t="n">
        <f aca="false" ca="false" dt2D="false" dtr="false" t="normal">I83*1</f>
        <v>1</v>
      </c>
      <c r="J84" s="32" t="n">
        <f aca="false" ca="false" dt2D="false" dtr="false" t="normal">J83*1</f>
        <v>1</v>
      </c>
      <c r="K84" s="32" t="n">
        <f aca="false" ca="false" dt2D="false" dtr="false" t="normal">K83*1</f>
        <v>1</v>
      </c>
      <c r="L84" s="32" t="n">
        <f aca="false" ca="false" dt2D="false" dtr="false" t="normal">L83*1</f>
        <v>1</v>
      </c>
      <c r="M84" s="32" t="n">
        <f aca="false" ca="false" dt2D="false" dtr="false" t="normal">M83*1</f>
        <v>1</v>
      </c>
      <c r="N84" s="32" t="n">
        <f aca="false" ca="false" dt2D="false" dtr="false" t="normal">N83*1</f>
        <v>1</v>
      </c>
      <c r="O84" s="33" t="n">
        <f aca="false" ca="false" dt2D="false" dtr="false" t="normal">O83*1</f>
        <v>1</v>
      </c>
    </row>
    <row outlineLevel="0" r="85">
      <c r="A85" s="72" t="s">
        <v>85</v>
      </c>
      <c r="B85" s="68" t="n">
        <v>0.5</v>
      </c>
      <c r="C85" s="26" t="n"/>
      <c r="D85" s="26" t="s">
        <v>79</v>
      </c>
      <c r="E85" s="26" t="n">
        <v>1</v>
      </c>
      <c r="F85" s="26" t="n">
        <v>1</v>
      </c>
      <c r="G85" s="26" t="n">
        <v>1</v>
      </c>
      <c r="H85" s="26" t="n">
        <v>1</v>
      </c>
      <c r="I85" s="26" t="n">
        <v>1</v>
      </c>
      <c r="J85" s="26" t="n">
        <v>1</v>
      </c>
      <c r="K85" s="26" t="n">
        <v>1</v>
      </c>
      <c r="L85" s="26" t="n">
        <v>1</v>
      </c>
      <c r="M85" s="26" t="n">
        <v>1</v>
      </c>
      <c r="N85" s="26" t="n">
        <v>1</v>
      </c>
      <c r="O85" s="27" t="n">
        <v>1</v>
      </c>
    </row>
    <row outlineLevel="0" r="86">
      <c r="A86" s="76" t="n"/>
      <c r="B86" s="68" t="n"/>
      <c r="C86" s="32" t="s">
        <v>77</v>
      </c>
      <c r="D86" s="73" t="s"/>
      <c r="E86" s="32" t="n">
        <f aca="false" ca="false" dt2D="false" dtr="false" t="normal">E85*0.5</f>
        <v>0.5</v>
      </c>
      <c r="F86" s="32" t="n">
        <f aca="false" ca="false" dt2D="false" dtr="false" t="normal">F85*0.5</f>
        <v>0.5</v>
      </c>
      <c r="G86" s="32" t="n">
        <f aca="false" ca="false" dt2D="false" dtr="false" t="normal">G85*0.5</f>
        <v>0.5</v>
      </c>
      <c r="H86" s="32" t="n">
        <f aca="false" ca="false" dt2D="false" dtr="false" t="normal">H85*0.5</f>
        <v>0.5</v>
      </c>
      <c r="I86" s="32" t="n">
        <f aca="false" ca="false" dt2D="false" dtr="false" t="normal">I85*0.5</f>
        <v>0.5</v>
      </c>
      <c r="J86" s="32" t="n">
        <f aca="false" ca="false" dt2D="false" dtr="false" t="normal">J85*0.5</f>
        <v>0.5</v>
      </c>
      <c r="K86" s="32" t="n">
        <f aca="false" ca="false" dt2D="false" dtr="false" t="normal">K85*0.5</f>
        <v>0.5</v>
      </c>
      <c r="L86" s="32" t="n">
        <f aca="false" ca="false" dt2D="false" dtr="false" t="normal">L85*0.5</f>
        <v>0.5</v>
      </c>
      <c r="M86" s="32" t="n">
        <f aca="false" ca="false" dt2D="false" dtr="false" t="normal">M85*0.5</f>
        <v>0.5</v>
      </c>
      <c r="N86" s="32" t="n">
        <f aca="false" ca="false" dt2D="false" dtr="false" t="normal">N85*0.5</f>
        <v>0.5</v>
      </c>
      <c r="O86" s="33" t="n">
        <f aca="false" ca="false" dt2D="false" dtr="false" t="normal">O85*0.5</f>
        <v>0.5</v>
      </c>
    </row>
    <row customHeight="true" ht="16.5" outlineLevel="0" r="87">
      <c r="A87" s="76" t="s">
        <v>86</v>
      </c>
      <c r="B87" s="68" t="n">
        <v>1</v>
      </c>
      <c r="C87" s="26" t="n"/>
      <c r="D87" s="77" t="s">
        <v>87</v>
      </c>
      <c r="E87" s="26" t="n">
        <v>1</v>
      </c>
      <c r="F87" s="26" t="n">
        <v>1</v>
      </c>
      <c r="G87" s="26" t="n">
        <v>1</v>
      </c>
      <c r="H87" s="26" t="n">
        <v>0</v>
      </c>
      <c r="I87" s="26" t="n">
        <v>1</v>
      </c>
      <c r="J87" s="26" t="n">
        <v>0</v>
      </c>
      <c r="K87" s="26" t="n">
        <v>0</v>
      </c>
      <c r="L87" s="26" t="n">
        <v>1</v>
      </c>
      <c r="M87" s="26" t="n">
        <v>0</v>
      </c>
      <c r="N87" s="26" t="n">
        <v>1</v>
      </c>
      <c r="O87" s="27" t="n">
        <v>0</v>
      </c>
    </row>
    <row outlineLevel="0" r="88">
      <c r="A88" s="46" t="n"/>
      <c r="B88" s="68" t="n"/>
      <c r="C88" s="32" t="s">
        <v>77</v>
      </c>
      <c r="D88" s="73" t="s"/>
      <c r="E88" s="32" t="n">
        <f aca="false" ca="false" dt2D="false" dtr="false" t="normal">E87*1</f>
        <v>1</v>
      </c>
      <c r="F88" s="32" t="n">
        <f aca="false" ca="false" dt2D="false" dtr="false" t="normal">F87*1</f>
        <v>1</v>
      </c>
      <c r="G88" s="32" t="n">
        <f aca="false" ca="false" dt2D="false" dtr="false" t="normal">G87*1</f>
        <v>1</v>
      </c>
      <c r="H88" s="32" t="n">
        <f aca="false" ca="false" dt2D="false" dtr="false" t="normal">H87*1</f>
        <v>0</v>
      </c>
      <c r="I88" s="32" t="n">
        <f aca="false" ca="false" dt2D="false" dtr="false" t="normal">I87*1</f>
        <v>1</v>
      </c>
      <c r="J88" s="32" t="n">
        <f aca="false" ca="false" dt2D="false" dtr="false" t="normal">J87*1</f>
        <v>0</v>
      </c>
      <c r="K88" s="32" t="n">
        <f aca="false" ca="false" dt2D="false" dtr="false" t="normal">K87*1</f>
        <v>0</v>
      </c>
      <c r="L88" s="32" t="n">
        <f aca="false" ca="false" dt2D="false" dtr="false" t="normal">L87*1</f>
        <v>1</v>
      </c>
      <c r="M88" s="32" t="n">
        <f aca="false" ca="false" dt2D="false" dtr="false" t="normal">M87*1</f>
        <v>0</v>
      </c>
      <c r="N88" s="32" t="n">
        <f aca="false" ca="false" dt2D="false" dtr="false" t="normal">N87*1</f>
        <v>1</v>
      </c>
      <c r="O88" s="33" t="n">
        <f aca="false" ca="false" dt2D="false" dtr="false" t="normal">O87*1</f>
        <v>0</v>
      </c>
    </row>
    <row outlineLevel="0" r="89">
      <c r="A89" s="46" t="n"/>
      <c r="B89" s="68" t="n"/>
      <c r="C89" s="26" t="n"/>
      <c r="D89" s="26" t="n"/>
      <c r="E89" s="26" t="n"/>
      <c r="F89" s="26" t="n"/>
      <c r="G89" s="26" t="n"/>
      <c r="H89" s="26" t="n"/>
      <c r="I89" s="26" t="n"/>
      <c r="J89" s="26" t="n"/>
      <c r="K89" s="26" t="n"/>
      <c r="L89" s="26" t="n"/>
      <c r="M89" s="26" t="n"/>
      <c r="N89" s="26" t="n"/>
      <c r="O89" s="27" t="n"/>
    </row>
    <row outlineLevel="0" r="90">
      <c r="A90" s="46" t="n"/>
      <c r="B90" s="68" t="n">
        <f aca="false" ca="false" dt2D="false" dtr="false" t="normal">B83+B85+B87</f>
        <v>2.5</v>
      </c>
      <c r="C90" s="26" t="n"/>
      <c r="D90" s="26" t="n"/>
      <c r="E90" s="26" t="n">
        <f aca="false" ca="false" dt2D="false" dtr="false" t="normal">E83+E85+E87</f>
        <v>3</v>
      </c>
      <c r="F90" s="26" t="n">
        <f aca="false" ca="false" dt2D="false" dtr="false" t="normal">F83+F85+F87</f>
        <v>3</v>
      </c>
      <c r="G90" s="26" t="n">
        <f aca="false" ca="false" dt2D="false" dtr="false" t="normal">G83+G85+G87</f>
        <v>3</v>
      </c>
      <c r="H90" s="26" t="n">
        <f aca="false" ca="false" dt2D="false" dtr="false" t="normal">H83+H85+H87</f>
        <v>2</v>
      </c>
      <c r="I90" s="26" t="n">
        <f aca="false" ca="false" dt2D="false" dtr="false" t="normal">I83+I85+I87</f>
        <v>3</v>
      </c>
      <c r="J90" s="26" t="n">
        <f aca="false" ca="false" dt2D="false" dtr="false" t="normal">J83+J85+J87</f>
        <v>2</v>
      </c>
      <c r="K90" s="26" t="n">
        <f aca="false" ca="false" dt2D="false" dtr="false" t="normal">K83+K85+K87</f>
        <v>2</v>
      </c>
      <c r="L90" s="26" t="n">
        <f aca="false" ca="false" dt2D="false" dtr="false" t="normal">L83+L85+L87</f>
        <v>3</v>
      </c>
      <c r="M90" s="26" t="n">
        <f aca="false" ca="false" dt2D="false" dtr="false" t="normal">M83+M85+M87</f>
        <v>2</v>
      </c>
      <c r="N90" s="26" t="n">
        <f aca="false" ca="false" dt2D="false" dtr="false" t="normal">N83+N85+N87</f>
        <v>3</v>
      </c>
      <c r="O90" s="27" t="n">
        <f aca="false" ca="false" dt2D="false" dtr="false" t="normal">O83+O85+O87</f>
        <v>2</v>
      </c>
    </row>
    <row customFormat="true" ht="12.75" outlineLevel="0" r="91" s="74">
      <c r="A91" s="78" t="n"/>
      <c r="B91" s="68" t="n"/>
      <c r="C91" s="68" t="s">
        <v>83</v>
      </c>
      <c r="D91" s="68" t="s">
        <v>21</v>
      </c>
      <c r="E91" s="68" t="n">
        <f aca="false" ca="false" dt2D="false" dtr="false" t="normal">E84+E86+E88</f>
        <v>2.5</v>
      </c>
      <c r="F91" s="68" t="n">
        <f aca="false" ca="false" dt2D="false" dtr="false" t="normal">F84+F86+F88</f>
        <v>2.5</v>
      </c>
      <c r="G91" s="68" t="n">
        <f aca="false" ca="false" dt2D="false" dtr="false" t="normal">G84+G86+G88</f>
        <v>2.5</v>
      </c>
      <c r="H91" s="68" t="n">
        <f aca="false" ca="false" dt2D="false" dtr="false" t="normal">H84+H86+H88</f>
        <v>1.5</v>
      </c>
      <c r="I91" s="68" t="n">
        <f aca="false" ca="false" dt2D="false" dtr="false" t="normal">I84+I86+I88</f>
        <v>2.5</v>
      </c>
      <c r="J91" s="68" t="n">
        <f aca="false" ca="false" dt2D="false" dtr="false" t="normal">J84+J86+J88</f>
        <v>1.5</v>
      </c>
      <c r="K91" s="68" t="n">
        <f aca="false" ca="false" dt2D="false" dtr="false" t="normal">K84+K86+K88</f>
        <v>1.5</v>
      </c>
      <c r="L91" s="68" t="n">
        <f aca="false" ca="false" dt2D="false" dtr="false" t="normal">L84+L86+L88</f>
        <v>2.5</v>
      </c>
      <c r="M91" s="68" t="n">
        <f aca="false" ca="false" dt2D="false" dtr="false" t="normal">M84+M86+M88</f>
        <v>1.5</v>
      </c>
      <c r="N91" s="68" t="n">
        <f aca="false" ca="false" dt2D="false" dtr="false" t="normal">N84+N86+N88</f>
        <v>2.5</v>
      </c>
      <c r="O91" s="75" t="n">
        <f aca="false" ca="false" dt2D="false" dtr="false" t="normal">O84+O86+O88</f>
        <v>1.5</v>
      </c>
      <c r="P91" s="28" t="n"/>
      <c r="Q91" s="28" t="n"/>
      <c r="R91" s="28" t="n"/>
      <c r="S91" s="28" t="n"/>
      <c r="T91" s="28" t="n"/>
      <c r="U91" s="28" t="n"/>
      <c r="V91" s="28" t="n"/>
      <c r="W91" s="28" t="n"/>
      <c r="X91" s="28" t="n"/>
      <c r="Y91" s="28" t="n"/>
      <c r="Z91" s="28" t="n"/>
      <c r="AA91" s="28" t="n"/>
      <c r="AB91" s="28" t="n"/>
      <c r="AC91" s="28" t="n"/>
      <c r="AD91" s="28" t="n"/>
      <c r="AE91" s="28" t="n"/>
      <c r="AF91" s="28" t="n"/>
      <c r="AG91" s="28" t="n"/>
      <c r="AH91" s="28" t="n"/>
      <c r="AI91" s="28" t="n"/>
      <c r="AJ91" s="28" t="n"/>
    </row>
    <row outlineLevel="0" r="92">
      <c r="A92" s="46" t="n"/>
      <c r="B92" s="68" t="n"/>
      <c r="C92" s="26" t="n"/>
      <c r="D92" s="26" t="n"/>
      <c r="E92" s="26" t="n"/>
      <c r="F92" s="26" t="n"/>
      <c r="G92" s="26" t="n"/>
      <c r="H92" s="26" t="n"/>
      <c r="I92" s="26" t="n"/>
      <c r="J92" s="26" t="n"/>
      <c r="K92" s="26" t="n"/>
      <c r="L92" s="26" t="n"/>
      <c r="M92" s="26" t="n"/>
      <c r="N92" s="26" t="n"/>
      <c r="O92" s="27" t="n"/>
    </row>
    <row outlineLevel="0" r="93">
      <c r="A93" s="20" t="s">
        <v>56</v>
      </c>
      <c r="B93" s="38" t="n"/>
      <c r="C93" s="38" t="n"/>
      <c r="D93" s="38" t="n"/>
      <c r="E93" s="38" t="n"/>
      <c r="F93" s="38" t="n"/>
      <c r="G93" s="38" t="n"/>
      <c r="H93" s="38" t="n"/>
      <c r="I93" s="38" t="n"/>
      <c r="J93" s="38" t="n"/>
      <c r="K93" s="38" t="n"/>
      <c r="L93" s="38" t="n"/>
      <c r="M93" s="38" t="n"/>
      <c r="N93" s="38" t="n"/>
      <c r="O93" s="43" t="n"/>
    </row>
    <row outlineLevel="0" r="94">
      <c r="A94" s="46" t="n"/>
      <c r="B94" s="68" t="n"/>
      <c r="C94" s="26" t="n"/>
      <c r="D94" s="26" t="n"/>
      <c r="E94" s="26" t="n"/>
      <c r="F94" s="26" t="n"/>
      <c r="G94" s="26" t="n"/>
      <c r="H94" s="26" t="n"/>
      <c r="I94" s="26" t="n"/>
      <c r="J94" s="26" t="n"/>
      <c r="K94" s="26" t="n"/>
      <c r="L94" s="26" t="n"/>
      <c r="M94" s="26" t="n"/>
      <c r="N94" s="26" t="n"/>
      <c r="O94" s="27" t="n"/>
    </row>
    <row outlineLevel="0" r="95">
      <c r="A95" s="46" t="s">
        <v>88</v>
      </c>
      <c r="B95" s="68" t="n">
        <v>1</v>
      </c>
      <c r="C95" s="26" t="n"/>
      <c r="D95" s="26" t="s">
        <v>89</v>
      </c>
      <c r="E95" s="26" t="n">
        <v>1</v>
      </c>
      <c r="F95" s="26" t="n">
        <v>1</v>
      </c>
      <c r="G95" s="26" t="n">
        <v>1</v>
      </c>
      <c r="H95" s="26" t="n">
        <v>1</v>
      </c>
      <c r="I95" s="26" t="n">
        <v>1</v>
      </c>
      <c r="J95" s="26" t="n">
        <v>1</v>
      </c>
      <c r="K95" s="26" t="n">
        <v>1</v>
      </c>
      <c r="L95" s="26" t="n">
        <v>1</v>
      </c>
      <c r="M95" s="26" t="n">
        <v>1</v>
      </c>
      <c r="N95" s="26" t="n">
        <v>1</v>
      </c>
      <c r="O95" s="27" t="n">
        <v>1</v>
      </c>
    </row>
    <row outlineLevel="0" r="96">
      <c r="A96" s="46" t="n"/>
      <c r="B96" s="68" t="n"/>
      <c r="C96" s="26" t="s">
        <v>77</v>
      </c>
      <c r="D96" s="56" t="s"/>
      <c r="E96" s="32" t="n">
        <f aca="false" ca="false" dt2D="false" dtr="false" t="normal">E95*1</f>
        <v>1</v>
      </c>
      <c r="F96" s="32" t="n">
        <f aca="false" ca="false" dt2D="false" dtr="false" t="normal">F95*1</f>
        <v>1</v>
      </c>
      <c r="G96" s="32" t="n">
        <f aca="false" ca="false" dt2D="false" dtr="false" t="normal">G95*1</f>
        <v>1</v>
      </c>
      <c r="H96" s="32" t="n">
        <f aca="false" ca="false" dt2D="false" dtr="false" t="normal">H95*1</f>
        <v>1</v>
      </c>
      <c r="I96" s="32" t="n">
        <f aca="false" ca="false" dt2D="false" dtr="false" t="normal">I95*1</f>
        <v>1</v>
      </c>
      <c r="J96" s="32" t="n">
        <f aca="false" ca="false" dt2D="false" dtr="false" t="normal">J95*1</f>
        <v>1</v>
      </c>
      <c r="K96" s="32" t="n">
        <f aca="false" ca="false" dt2D="false" dtr="false" t="normal">K95*1</f>
        <v>1</v>
      </c>
      <c r="L96" s="32" t="n">
        <f aca="false" ca="false" dt2D="false" dtr="false" t="normal">L95*1</f>
        <v>1</v>
      </c>
      <c r="M96" s="32" t="n">
        <f aca="false" ca="false" dt2D="false" dtr="false" t="normal">M95*1</f>
        <v>1</v>
      </c>
      <c r="N96" s="32" t="n">
        <f aca="false" ca="false" dt2D="false" dtr="false" t="normal">N95*1</f>
        <v>1</v>
      </c>
      <c r="O96" s="33" t="n">
        <f aca="false" ca="false" dt2D="false" dtr="false" t="normal">O95*1</f>
        <v>1</v>
      </c>
    </row>
    <row outlineLevel="0" r="97">
      <c r="A97" s="46" t="s">
        <v>90</v>
      </c>
      <c r="B97" s="68" t="n">
        <v>2</v>
      </c>
      <c r="C97" s="26" t="n"/>
      <c r="D97" s="26" t="n"/>
      <c r="E97" s="26" t="n">
        <v>1</v>
      </c>
      <c r="F97" s="26" t="n">
        <v>1</v>
      </c>
      <c r="G97" s="26" t="n">
        <v>1</v>
      </c>
      <c r="H97" s="26" t="n">
        <v>1</v>
      </c>
      <c r="I97" s="26" t="n">
        <v>1</v>
      </c>
      <c r="J97" s="26" t="n">
        <v>1</v>
      </c>
      <c r="K97" s="26" t="n">
        <v>1</v>
      </c>
      <c r="L97" s="26" t="n">
        <v>1</v>
      </c>
      <c r="M97" s="26" t="n">
        <v>1</v>
      </c>
      <c r="N97" s="26" t="n">
        <v>1</v>
      </c>
      <c r="O97" s="27" t="n">
        <v>1</v>
      </c>
    </row>
    <row outlineLevel="0" r="98">
      <c r="A98" s="46" t="n"/>
      <c r="B98" s="68" t="n"/>
      <c r="C98" s="26" t="s">
        <v>77</v>
      </c>
      <c r="D98" s="56" t="s"/>
      <c r="E98" s="32" t="n">
        <f aca="false" ca="false" dt2D="false" dtr="false" t="normal">E97*2</f>
        <v>2</v>
      </c>
      <c r="F98" s="32" t="n">
        <f aca="false" ca="false" dt2D="false" dtr="false" t="normal">F97*2</f>
        <v>2</v>
      </c>
      <c r="G98" s="32" t="n">
        <f aca="false" ca="false" dt2D="false" dtr="false" t="normal">G97*2</f>
        <v>2</v>
      </c>
      <c r="H98" s="32" t="n">
        <f aca="false" ca="false" dt2D="false" dtr="false" t="normal">H97*2</f>
        <v>2</v>
      </c>
      <c r="I98" s="32" t="n">
        <f aca="false" ca="false" dt2D="false" dtr="false" t="normal">I97*2</f>
        <v>2</v>
      </c>
      <c r="J98" s="32" t="n">
        <f aca="false" ca="false" dt2D="false" dtr="false" t="normal">J97*2</f>
        <v>2</v>
      </c>
      <c r="K98" s="32" t="n">
        <f aca="false" ca="false" dt2D="false" dtr="false" t="normal">K97*2</f>
        <v>2</v>
      </c>
      <c r="L98" s="32" t="n">
        <f aca="false" ca="false" dt2D="false" dtr="false" t="normal">L97*2</f>
        <v>2</v>
      </c>
      <c r="M98" s="32" t="n">
        <f aca="false" ca="false" dt2D="false" dtr="false" t="normal">M97*2</f>
        <v>2</v>
      </c>
      <c r="N98" s="32" t="n">
        <f aca="false" ca="false" dt2D="false" dtr="false" t="normal">N97*2</f>
        <v>2</v>
      </c>
      <c r="O98" s="33" t="n">
        <f aca="false" ca="false" dt2D="false" dtr="false" t="normal">O97*2</f>
        <v>2</v>
      </c>
    </row>
    <row outlineLevel="0" r="99">
      <c r="A99" s="46" t="s">
        <v>91</v>
      </c>
      <c r="B99" s="68" t="n">
        <v>1.5</v>
      </c>
      <c r="C99" s="26" t="n"/>
      <c r="D99" s="26" t="n"/>
      <c r="E99" s="26" t="n">
        <v>1</v>
      </c>
      <c r="F99" s="26" t="n">
        <v>1</v>
      </c>
      <c r="G99" s="26" t="n">
        <v>1</v>
      </c>
      <c r="H99" s="26" t="n">
        <v>1</v>
      </c>
      <c r="I99" s="26" t="n">
        <v>1</v>
      </c>
      <c r="J99" s="26" t="n">
        <v>1</v>
      </c>
      <c r="K99" s="26" t="n">
        <v>1</v>
      </c>
      <c r="L99" s="26" t="n">
        <v>1</v>
      </c>
      <c r="M99" s="26" t="n">
        <v>1</v>
      </c>
      <c r="N99" s="26" t="n">
        <v>1</v>
      </c>
      <c r="O99" s="27" t="n">
        <v>1</v>
      </c>
    </row>
    <row outlineLevel="0" r="100">
      <c r="A100" s="46" t="n"/>
      <c r="B100" s="68" t="n"/>
      <c r="C100" s="26" t="s">
        <v>77</v>
      </c>
      <c r="D100" s="56" t="s"/>
      <c r="E100" s="26" t="n">
        <f aca="false" ca="false" dt2D="false" dtr="false" t="normal">E99*1.5</f>
        <v>1.5</v>
      </c>
      <c r="F100" s="26" t="n">
        <f aca="false" ca="false" dt2D="false" dtr="false" t="normal">F99*1.5</f>
        <v>1.5</v>
      </c>
      <c r="G100" s="26" t="n">
        <f aca="false" ca="false" dt2D="false" dtr="false" t="normal">G99*1.5</f>
        <v>1.5</v>
      </c>
      <c r="H100" s="26" t="n">
        <f aca="false" ca="false" dt2D="false" dtr="false" t="normal">H99*1.5</f>
        <v>1.5</v>
      </c>
      <c r="I100" s="26" t="n">
        <f aca="false" ca="false" dt2D="false" dtr="false" t="normal">I99*1.5</f>
        <v>1.5</v>
      </c>
      <c r="J100" s="26" t="n">
        <f aca="false" ca="false" dt2D="false" dtr="false" t="normal">J99*1.5</f>
        <v>1.5</v>
      </c>
      <c r="K100" s="26" t="n">
        <f aca="false" ca="false" dt2D="false" dtr="false" t="normal">K99*1.5</f>
        <v>1.5</v>
      </c>
      <c r="L100" s="26" t="n">
        <f aca="false" ca="false" dt2D="false" dtr="false" t="normal">L99*1.5</f>
        <v>1.5</v>
      </c>
      <c r="M100" s="26" t="n">
        <f aca="false" ca="false" dt2D="false" dtr="false" t="normal">M99*1.5</f>
        <v>1.5</v>
      </c>
      <c r="N100" s="26" t="n">
        <f aca="false" ca="false" dt2D="false" dtr="false" t="normal">N99*1.5</f>
        <v>1.5</v>
      </c>
      <c r="O100" s="27" t="n">
        <f aca="false" ca="false" dt2D="false" dtr="false" t="normal">O99*1.5</f>
        <v>1.5</v>
      </c>
    </row>
    <row outlineLevel="0" r="101">
      <c r="A101" s="46" t="n"/>
      <c r="B101" s="68" t="n"/>
      <c r="C101" s="26" t="n"/>
      <c r="D101" s="26" t="n"/>
      <c r="E101" s="26" t="n"/>
      <c r="F101" s="26" t="n"/>
      <c r="G101" s="26" t="n"/>
      <c r="H101" s="26" t="n"/>
      <c r="I101" s="26" t="n"/>
      <c r="J101" s="26" t="n"/>
      <c r="K101" s="26" t="n"/>
      <c r="L101" s="26" t="n"/>
      <c r="M101" s="26" t="n"/>
      <c r="N101" s="26" t="n"/>
      <c r="O101" s="27" t="n"/>
    </row>
    <row outlineLevel="0" r="102">
      <c r="A102" s="46" t="n"/>
      <c r="B102" s="68" t="n">
        <f aca="false" ca="false" dt2D="false" dtr="false" t="normal">B95+B97+B99</f>
        <v>4.5</v>
      </c>
      <c r="C102" s="26" t="n"/>
      <c r="D102" s="26" t="n"/>
      <c r="E102" s="26" t="n">
        <f aca="false" ca="false" dt2D="false" dtr="false" t="normal">E95+E97+E99</f>
        <v>3</v>
      </c>
      <c r="F102" s="26" t="n">
        <f aca="false" ca="false" dt2D="false" dtr="false" t="normal">F95+F97+F99</f>
        <v>3</v>
      </c>
      <c r="G102" s="26" t="n">
        <f aca="false" ca="false" dt2D="false" dtr="false" t="normal">G95+G97+G99</f>
        <v>3</v>
      </c>
      <c r="H102" s="26" t="n">
        <f aca="false" ca="false" dt2D="false" dtr="false" t="normal">H95+H97+H99</f>
        <v>3</v>
      </c>
      <c r="I102" s="26" t="n">
        <f aca="false" ca="false" dt2D="false" dtr="false" t="normal">I95+I97+I99</f>
        <v>3</v>
      </c>
      <c r="J102" s="26" t="n">
        <f aca="false" ca="false" dt2D="false" dtr="false" t="normal">J95+J97+J99</f>
        <v>3</v>
      </c>
      <c r="K102" s="26" t="n">
        <f aca="false" ca="false" dt2D="false" dtr="false" t="normal">K95+K97+K99</f>
        <v>3</v>
      </c>
      <c r="L102" s="26" t="n">
        <f aca="false" ca="false" dt2D="false" dtr="false" t="normal">L95+L97+L99</f>
        <v>3</v>
      </c>
      <c r="M102" s="26" t="n">
        <f aca="false" ca="false" dt2D="false" dtr="false" t="normal">M95+M97+M99</f>
        <v>3</v>
      </c>
      <c r="N102" s="26" t="n">
        <f aca="false" ca="false" dt2D="false" dtr="false" t="normal">N95+N97+N99</f>
        <v>3</v>
      </c>
      <c r="O102" s="27" t="n">
        <f aca="false" ca="false" dt2D="false" dtr="false" t="normal">O95+O97+O99</f>
        <v>3</v>
      </c>
      <c r="P102" s="79" t="n"/>
    </row>
    <row customFormat="true" ht="12.75" outlineLevel="0" r="103" s="74">
      <c r="A103" s="25" t="n"/>
      <c r="B103" s="68" t="n"/>
      <c r="C103" s="68" t="s">
        <v>83</v>
      </c>
      <c r="D103" s="68" t="n"/>
      <c r="E103" s="68" t="n">
        <f aca="false" ca="false" dt2D="false" dtr="false" t="normal">E96+E98+E100</f>
        <v>4.5</v>
      </c>
      <c r="F103" s="68" t="n">
        <f aca="false" ca="false" dt2D="false" dtr="false" t="normal">F96+F98+F100</f>
        <v>4.5</v>
      </c>
      <c r="G103" s="68" t="n">
        <f aca="false" ca="false" dt2D="false" dtr="false" t="normal">G96+G98+G100</f>
        <v>4.5</v>
      </c>
      <c r="H103" s="68" t="n">
        <f aca="false" ca="false" dt2D="false" dtr="false" t="normal">H96+H98+H100</f>
        <v>4.5</v>
      </c>
      <c r="I103" s="68" t="n">
        <f aca="false" ca="false" dt2D="false" dtr="false" t="normal">I96+I98+I100</f>
        <v>4.5</v>
      </c>
      <c r="J103" s="68" t="n">
        <f aca="false" ca="false" dt2D="false" dtr="false" t="normal">J96+J98+J100</f>
        <v>4.5</v>
      </c>
      <c r="K103" s="68" t="n">
        <f aca="false" ca="false" dt2D="false" dtr="false" t="normal">K96+K98+K100</f>
        <v>4.5</v>
      </c>
      <c r="L103" s="68" t="n">
        <f aca="false" ca="false" dt2D="false" dtr="false" t="normal">L96+L98+L100</f>
        <v>4.5</v>
      </c>
      <c r="M103" s="68" t="n">
        <f aca="false" ca="false" dt2D="false" dtr="false" t="normal">M96+M98+M100</f>
        <v>4.5</v>
      </c>
      <c r="N103" s="68" t="n">
        <f aca="false" ca="false" dt2D="false" dtr="false" t="normal">N96+N98+N100</f>
        <v>4.5</v>
      </c>
      <c r="O103" s="75" t="n">
        <f aca="false" ca="false" dt2D="false" dtr="false" t="normal">O96+O98+O100</f>
        <v>4.5</v>
      </c>
      <c r="P103" s="28" t="n"/>
      <c r="Q103" s="28" t="n"/>
      <c r="R103" s="28" t="n"/>
      <c r="S103" s="28" t="n"/>
      <c r="T103" s="28" t="n"/>
      <c r="U103" s="28" t="n"/>
      <c r="V103" s="28" t="n"/>
      <c r="W103" s="28" t="n"/>
      <c r="X103" s="28" t="n"/>
      <c r="Y103" s="28" t="n"/>
      <c r="Z103" s="28" t="n"/>
      <c r="AA103" s="28" t="n"/>
      <c r="AB103" s="28" t="n"/>
      <c r="AC103" s="28" t="n"/>
      <c r="AD103" s="28" t="n"/>
      <c r="AE103" s="28" t="n"/>
      <c r="AF103" s="28" t="n"/>
      <c r="AG103" s="28" t="n"/>
      <c r="AH103" s="28" t="n"/>
      <c r="AI103" s="28" t="n"/>
      <c r="AJ103" s="28" t="n"/>
    </row>
    <row outlineLevel="0" r="104">
      <c r="A104" s="21" t="s">
        <v>92</v>
      </c>
      <c r="B104" s="38" t="n"/>
      <c r="C104" s="38" t="n"/>
      <c r="D104" s="38" t="n"/>
      <c r="E104" s="38" t="n"/>
      <c r="F104" s="38" t="n"/>
      <c r="G104" s="38" t="n"/>
      <c r="H104" s="38" t="n"/>
      <c r="I104" s="38" t="n"/>
      <c r="J104" s="38" t="n"/>
      <c r="K104" s="38" t="n"/>
      <c r="L104" s="38" t="n"/>
      <c r="M104" s="38" t="n"/>
      <c r="N104" s="38" t="n"/>
      <c r="O104" s="43" t="n"/>
    </row>
    <row outlineLevel="0" r="105">
      <c r="A105" s="46" t="n"/>
      <c r="B105" s="68" t="n"/>
      <c r="C105" s="26" t="n"/>
      <c r="D105" s="26" t="n"/>
      <c r="E105" s="26" t="n"/>
      <c r="F105" s="26" t="n"/>
      <c r="G105" s="26" t="n"/>
      <c r="H105" s="26" t="n"/>
      <c r="I105" s="26" t="n"/>
      <c r="J105" s="26" t="n"/>
      <c r="K105" s="26" t="n"/>
      <c r="L105" s="26" t="n"/>
      <c r="M105" s="26" t="n"/>
      <c r="N105" s="26" t="n"/>
      <c r="O105" s="27" t="n"/>
    </row>
    <row outlineLevel="0" r="106">
      <c r="A106" s="24" t="s">
        <v>93</v>
      </c>
      <c r="B106" s="68" t="n">
        <v>0.6</v>
      </c>
      <c r="C106" s="26" t="n"/>
      <c r="D106" s="26" t="s">
        <v>94</v>
      </c>
      <c r="E106" s="26" t="n">
        <v>1</v>
      </c>
      <c r="F106" s="26" t="n">
        <v>1</v>
      </c>
      <c r="G106" s="26" t="n">
        <v>1</v>
      </c>
      <c r="H106" s="26" t="n">
        <v>1</v>
      </c>
      <c r="I106" s="26" t="n">
        <v>1</v>
      </c>
      <c r="J106" s="26" t="n">
        <v>1</v>
      </c>
      <c r="K106" s="26" t="n">
        <v>1</v>
      </c>
      <c r="L106" s="26" t="n">
        <v>1</v>
      </c>
      <c r="M106" s="26" t="n">
        <v>1</v>
      </c>
      <c r="N106" s="26" t="n">
        <v>1</v>
      </c>
      <c r="O106" s="27" t="n">
        <v>1</v>
      </c>
    </row>
    <row outlineLevel="0" r="107">
      <c r="A107" s="46" t="n"/>
      <c r="B107" s="68" t="n"/>
      <c r="C107" s="26" t="s">
        <v>77</v>
      </c>
      <c r="D107" s="56" t="s"/>
      <c r="E107" s="32" t="n">
        <f aca="false" ca="false" dt2D="false" dtr="false" t="normal">E106*0.6</f>
        <v>0.6</v>
      </c>
      <c r="F107" s="32" t="n">
        <f aca="false" ca="false" dt2D="false" dtr="false" t="normal">F106*0.6</f>
        <v>0.6</v>
      </c>
      <c r="G107" s="32" t="n">
        <f aca="false" ca="false" dt2D="false" dtr="false" t="normal">G106*0.6</f>
        <v>0.6</v>
      </c>
      <c r="H107" s="32" t="n">
        <f aca="false" ca="false" dt2D="false" dtr="false" t="normal">H106*0.6</f>
        <v>0.6</v>
      </c>
      <c r="I107" s="32" t="n">
        <f aca="false" ca="false" dt2D="false" dtr="false" t="normal">I106*0.6</f>
        <v>0.6</v>
      </c>
      <c r="J107" s="32" t="n">
        <f aca="false" ca="false" dt2D="false" dtr="false" t="normal">J106*0.6</f>
        <v>0.6</v>
      </c>
      <c r="K107" s="32" t="n">
        <f aca="false" ca="false" dt2D="false" dtr="false" t="normal">K106*0.6</f>
        <v>0.6</v>
      </c>
      <c r="L107" s="32" t="n">
        <f aca="false" ca="false" dt2D="false" dtr="false" t="normal">L106*0.6</f>
        <v>0.6</v>
      </c>
      <c r="M107" s="32" t="n">
        <f aca="false" ca="false" dt2D="false" dtr="false" t="normal">M106*0.6</f>
        <v>0.6</v>
      </c>
      <c r="N107" s="32" t="n">
        <f aca="false" ca="false" dt2D="false" dtr="false" t="normal">N106*0.6</f>
        <v>0.6</v>
      </c>
      <c r="O107" s="33" t="n">
        <f aca="false" ca="false" dt2D="false" dtr="false" t="normal">O106*0.6</f>
        <v>0.6</v>
      </c>
    </row>
    <row outlineLevel="0" r="108">
      <c r="A108" s="24" t="s">
        <v>95</v>
      </c>
      <c r="B108" s="68" t="n">
        <v>0.85</v>
      </c>
      <c r="C108" s="26" t="n"/>
      <c r="D108" s="0" t="s">
        <v>96</v>
      </c>
      <c r="E108" s="26" t="n">
        <v>1</v>
      </c>
      <c r="F108" s="26" t="n">
        <v>1</v>
      </c>
      <c r="G108" s="26" t="n">
        <v>1</v>
      </c>
      <c r="H108" s="26" t="n">
        <v>1</v>
      </c>
      <c r="I108" s="26" t="n">
        <v>1</v>
      </c>
      <c r="J108" s="26" t="n">
        <v>1</v>
      </c>
      <c r="K108" s="26" t="n">
        <v>1</v>
      </c>
      <c r="L108" s="26" t="n">
        <v>1</v>
      </c>
      <c r="M108" s="26" t="n">
        <v>1</v>
      </c>
      <c r="N108" s="26" t="n">
        <v>1</v>
      </c>
      <c r="O108" s="27" t="n">
        <v>1</v>
      </c>
    </row>
    <row outlineLevel="0" r="109">
      <c r="A109" s="46" t="n"/>
      <c r="B109" s="68" t="n"/>
      <c r="C109" s="26" t="s">
        <v>77</v>
      </c>
      <c r="D109" s="56" t="s"/>
      <c r="E109" s="32" t="n">
        <f aca="false" ca="false" dt2D="false" dtr="false" t="normal">E108*0.85</f>
        <v>0.85</v>
      </c>
      <c r="F109" s="32" t="n">
        <f aca="false" ca="false" dt2D="false" dtr="false" t="normal">F108*0.85</f>
        <v>0.85</v>
      </c>
      <c r="G109" s="32" t="n">
        <f aca="false" ca="false" dt2D="false" dtr="false" t="normal">G108*0.85</f>
        <v>0.85</v>
      </c>
      <c r="H109" s="32" t="n">
        <f aca="false" ca="false" dt2D="false" dtr="false" t="normal">H108*0.85</f>
        <v>0.85</v>
      </c>
      <c r="I109" s="32" t="n">
        <f aca="false" ca="false" dt2D="false" dtr="false" t="normal">I108*0.85</f>
        <v>0.85</v>
      </c>
      <c r="J109" s="32" t="n">
        <f aca="false" ca="false" dt2D="false" dtr="false" t="normal">J108*0.85</f>
        <v>0.85</v>
      </c>
      <c r="K109" s="32" t="n">
        <f aca="false" ca="false" dt2D="false" dtr="false" t="normal">K108*0.85</f>
        <v>0.85</v>
      </c>
      <c r="L109" s="32" t="n">
        <f aca="false" ca="false" dt2D="false" dtr="false" t="normal">L108*0.85</f>
        <v>0.85</v>
      </c>
      <c r="M109" s="32" t="n">
        <f aca="false" ca="false" dt2D="false" dtr="false" t="normal">M108*0.85</f>
        <v>0.85</v>
      </c>
      <c r="N109" s="32" t="n">
        <f aca="false" ca="false" dt2D="false" dtr="false" t="normal">N108*0.85</f>
        <v>0.85</v>
      </c>
      <c r="O109" s="33" t="n">
        <f aca="false" ca="false" dt2D="false" dtr="false" t="normal">O108*0.85</f>
        <v>0.85</v>
      </c>
    </row>
    <row outlineLevel="0" r="110">
      <c r="A110" s="24" t="s">
        <v>97</v>
      </c>
      <c r="B110" s="68" t="n">
        <v>1.35</v>
      </c>
      <c r="C110" s="26" t="n"/>
      <c r="D110" s="26" t="s">
        <v>79</v>
      </c>
      <c r="E110" s="26" t="n">
        <v>1</v>
      </c>
      <c r="F110" s="26" t="n">
        <v>1</v>
      </c>
      <c r="G110" s="26" t="n">
        <v>1</v>
      </c>
      <c r="H110" s="26" t="n">
        <v>1</v>
      </c>
      <c r="I110" s="26" t="n">
        <v>1</v>
      </c>
      <c r="J110" s="26" t="n">
        <v>1</v>
      </c>
      <c r="K110" s="26" t="n">
        <v>1</v>
      </c>
      <c r="L110" s="26" t="n">
        <v>1</v>
      </c>
      <c r="M110" s="26" t="n">
        <v>1</v>
      </c>
      <c r="N110" s="26" t="n">
        <v>1</v>
      </c>
      <c r="O110" s="27" t="n">
        <v>1</v>
      </c>
    </row>
    <row outlineLevel="0" r="111">
      <c r="A111" s="46" t="n"/>
      <c r="B111" s="68" t="n"/>
      <c r="C111" s="26" t="s">
        <v>77</v>
      </c>
      <c r="D111" s="56" t="s"/>
      <c r="E111" s="32" t="n">
        <f aca="false" ca="false" dt2D="false" dtr="false" t="normal">E110*1.35</f>
        <v>1.35</v>
      </c>
      <c r="F111" s="32" t="n">
        <f aca="false" ca="false" dt2D="false" dtr="false" t="normal">F110*1.35</f>
        <v>1.35</v>
      </c>
      <c r="G111" s="32" t="n">
        <f aca="false" ca="false" dt2D="false" dtr="false" t="normal">G110*1.35</f>
        <v>1.35</v>
      </c>
      <c r="H111" s="32" t="n">
        <f aca="false" ca="false" dt2D="false" dtr="false" t="normal">H110*1.35</f>
        <v>1.35</v>
      </c>
      <c r="I111" s="32" t="n">
        <f aca="false" ca="false" dt2D="false" dtr="false" t="normal">I110*1.35</f>
        <v>1.35</v>
      </c>
      <c r="J111" s="32" t="n">
        <f aca="false" ca="false" dt2D="false" dtr="false" t="normal">J110*1.35</f>
        <v>1.35</v>
      </c>
      <c r="K111" s="32" t="n">
        <f aca="false" ca="false" dt2D="false" dtr="false" t="normal">K110*1.35</f>
        <v>1.35</v>
      </c>
      <c r="L111" s="32" t="n">
        <f aca="false" ca="false" dt2D="false" dtr="false" t="normal">L110*1.35</f>
        <v>1.35</v>
      </c>
      <c r="M111" s="32" t="n">
        <f aca="false" ca="false" dt2D="false" dtr="false" t="normal">M110*1.35</f>
        <v>1.35</v>
      </c>
      <c r="N111" s="32" t="n">
        <f aca="false" ca="false" dt2D="false" dtr="false" t="normal">N110*1.35</f>
        <v>1.35</v>
      </c>
      <c r="O111" s="33" t="n">
        <f aca="false" ca="false" dt2D="false" dtr="false" t="normal">O110*1.35</f>
        <v>1.35</v>
      </c>
    </row>
    <row outlineLevel="0" r="112">
      <c r="A112" s="24" t="s">
        <v>98</v>
      </c>
      <c r="B112" s="68" t="n">
        <v>1.6</v>
      </c>
      <c r="C112" s="26" t="n"/>
      <c r="D112" s="26" t="s">
        <v>79</v>
      </c>
      <c r="E112" s="26" t="n">
        <v>1</v>
      </c>
      <c r="F112" s="26" t="n">
        <v>1</v>
      </c>
      <c r="G112" s="26" t="n">
        <v>1</v>
      </c>
      <c r="H112" s="26" t="n">
        <v>1</v>
      </c>
      <c r="I112" s="26" t="n">
        <v>1</v>
      </c>
      <c r="J112" s="26" t="n">
        <v>1</v>
      </c>
      <c r="K112" s="26" t="n">
        <v>1</v>
      </c>
      <c r="L112" s="26" t="n">
        <v>1</v>
      </c>
      <c r="M112" s="26" t="n">
        <v>1</v>
      </c>
      <c r="N112" s="26" t="n">
        <v>1</v>
      </c>
      <c r="O112" s="27" t="n">
        <v>1</v>
      </c>
    </row>
    <row outlineLevel="0" r="113">
      <c r="A113" s="46" t="n"/>
      <c r="B113" s="68" t="n"/>
      <c r="C113" s="26" t="n"/>
      <c r="D113" s="26" t="n"/>
      <c r="E113" s="32" t="n">
        <f aca="false" ca="false" dt2D="false" dtr="false" t="normal">E112*1.6</f>
        <v>1.6</v>
      </c>
      <c r="F113" s="32" t="n">
        <f aca="false" ca="false" dt2D="false" dtr="false" t="normal">F112*1.6</f>
        <v>1.6</v>
      </c>
      <c r="G113" s="32" t="n">
        <f aca="false" ca="false" dt2D="false" dtr="false" t="normal">G112*1.6</f>
        <v>1.6</v>
      </c>
      <c r="H113" s="32" t="n">
        <f aca="false" ca="false" dt2D="false" dtr="false" t="normal">H112*1.6</f>
        <v>1.6</v>
      </c>
      <c r="I113" s="32" t="n">
        <f aca="false" ca="false" dt2D="false" dtr="false" t="normal">I112*1.6</f>
        <v>1.6</v>
      </c>
      <c r="J113" s="32" t="n">
        <f aca="false" ca="false" dt2D="false" dtr="false" t="normal">J112*1.6</f>
        <v>1.6</v>
      </c>
      <c r="K113" s="32" t="n">
        <f aca="false" ca="false" dt2D="false" dtr="false" t="normal">K112*1.6</f>
        <v>1.6</v>
      </c>
      <c r="L113" s="32" t="n">
        <f aca="false" ca="false" dt2D="false" dtr="false" t="normal">L112*1.6</f>
        <v>1.6</v>
      </c>
      <c r="M113" s="32" t="n">
        <f aca="false" ca="false" dt2D="false" dtr="false" t="normal">M112*1.6</f>
        <v>1.6</v>
      </c>
      <c r="N113" s="32" t="n">
        <f aca="false" ca="false" dt2D="false" dtr="false" t="normal">N112*1.6</f>
        <v>1.6</v>
      </c>
      <c r="O113" s="33" t="n">
        <f aca="false" ca="false" dt2D="false" dtr="false" t="normal">O112*1.6</f>
        <v>1.6</v>
      </c>
    </row>
    <row outlineLevel="0" r="114">
      <c r="A114" s="46" t="n"/>
      <c r="B114" s="68" t="n"/>
      <c r="C114" s="26" t="s">
        <v>77</v>
      </c>
      <c r="D114" s="56" t="s"/>
      <c r="E114" s="26" t="n"/>
      <c r="F114" s="26" t="n"/>
      <c r="G114" s="26" t="n"/>
      <c r="H114" s="26" t="n"/>
      <c r="I114" s="26" t="n"/>
      <c r="J114" s="26" t="n"/>
      <c r="K114" s="26" t="n"/>
      <c r="L114" s="26" t="n"/>
      <c r="M114" s="26" t="n"/>
      <c r="N114" s="26" t="n"/>
      <c r="O114" s="27" t="n"/>
    </row>
    <row outlineLevel="0" r="115">
      <c r="A115" s="8" t="s">
        <v>99</v>
      </c>
      <c r="B115" s="68" t="n">
        <f aca="false" ca="false" dt2D="false" dtr="false" t="normal">B106+B108+B110+B112</f>
        <v>4.4</v>
      </c>
      <c r="C115" s="26" t="n"/>
      <c r="D115" s="26" t="n"/>
      <c r="E115" s="26" t="n">
        <f aca="false" ca="false" dt2D="false" dtr="false" t="normal">E106+E108+E110+E112</f>
        <v>4</v>
      </c>
      <c r="F115" s="26" t="n">
        <f aca="false" ca="false" dt2D="false" dtr="false" t="normal">F106+F108+F110+F112</f>
        <v>4</v>
      </c>
      <c r="G115" s="26" t="n">
        <f aca="false" ca="false" dt2D="false" dtr="false" t="normal">G106+G108+G110+G112</f>
        <v>4</v>
      </c>
      <c r="H115" s="26" t="n">
        <f aca="false" ca="false" dt2D="false" dtr="false" t="normal">H106+H108+H110+H112</f>
        <v>4</v>
      </c>
      <c r="I115" s="26" t="n">
        <f aca="false" ca="false" dt2D="false" dtr="false" t="normal">I106+I108+I110+I112</f>
        <v>4</v>
      </c>
      <c r="J115" s="26" t="n">
        <f aca="false" ca="false" dt2D="false" dtr="false" t="normal">J106+J108+J110+J112</f>
        <v>4</v>
      </c>
      <c r="K115" s="26" t="n">
        <f aca="false" ca="false" dt2D="false" dtr="false" t="normal">K106+K108+K110+K112</f>
        <v>4</v>
      </c>
      <c r="L115" s="26" t="n">
        <f aca="false" ca="false" dt2D="false" dtr="false" t="normal">L106+L108+L110+L112</f>
        <v>4</v>
      </c>
      <c r="M115" s="26" t="n">
        <f aca="false" ca="false" dt2D="false" dtr="false" t="normal">M106+M108+M110+M112</f>
        <v>4</v>
      </c>
      <c r="N115" s="26" t="n">
        <f aca="false" ca="false" dt2D="false" dtr="false" t="normal">N106+N108+N110+N112</f>
        <v>4</v>
      </c>
      <c r="O115" s="27" t="n">
        <f aca="false" ca="false" dt2D="false" dtr="false" t="normal">O106+O108+O110+O112</f>
        <v>4</v>
      </c>
    </row>
    <row customFormat="true" ht="12.75" outlineLevel="0" r="116" s="74">
      <c r="A116" s="25" t="n"/>
      <c r="B116" s="68" t="s">
        <v>83</v>
      </c>
      <c r="C116" s="68" t="s">
        <v>77</v>
      </c>
      <c r="D116" s="80" t="s"/>
      <c r="E116" s="68" t="n">
        <f aca="false" ca="false" dt2D="false" dtr="false" t="normal">E107+E109+E111+E113</f>
        <v>4.4</v>
      </c>
      <c r="F116" s="68" t="n">
        <f aca="false" ca="false" dt2D="false" dtr="false" t="normal">F107+F109+F111+F113</f>
        <v>4.4</v>
      </c>
      <c r="G116" s="68" t="n">
        <f aca="false" ca="false" dt2D="false" dtr="false" t="normal">G107+G109+G111+G113</f>
        <v>4.4</v>
      </c>
      <c r="H116" s="68" t="n">
        <f aca="false" ca="false" dt2D="false" dtr="false" t="normal">H107+H109+H111+H113</f>
        <v>4.4</v>
      </c>
      <c r="I116" s="68" t="n">
        <f aca="false" ca="false" dt2D="false" dtr="false" t="normal">I107+I109+I111+I113</f>
        <v>4.4</v>
      </c>
      <c r="J116" s="68" t="n">
        <f aca="false" ca="false" dt2D="false" dtr="false" t="normal">J107+J109+J111+J113</f>
        <v>4.4</v>
      </c>
      <c r="K116" s="68" t="n">
        <f aca="false" ca="false" dt2D="false" dtr="false" t="normal">K107+K109+K111+K113</f>
        <v>4.4</v>
      </c>
      <c r="L116" s="68" t="n">
        <f aca="false" ca="false" dt2D="false" dtr="false" t="normal">L107+L109+L111+L113</f>
        <v>4.4</v>
      </c>
      <c r="M116" s="68" t="n">
        <f aca="false" ca="false" dt2D="false" dtr="false" t="normal">M107+M109+M111+M113</f>
        <v>4.4</v>
      </c>
      <c r="N116" s="68" t="n">
        <f aca="false" ca="false" dt2D="false" dtr="false" t="normal">N107+N109+N111+N113</f>
        <v>4.4</v>
      </c>
      <c r="O116" s="75" t="n">
        <f aca="false" ca="false" dt2D="false" dtr="false" t="normal">O107+O109+O111+O113</f>
        <v>4.4</v>
      </c>
      <c r="P116" s="28" t="n"/>
      <c r="Q116" s="28" t="n"/>
      <c r="R116" s="28" t="n"/>
      <c r="S116" s="28" t="n"/>
      <c r="T116" s="28" t="n"/>
      <c r="U116" s="28" t="n"/>
      <c r="V116" s="28" t="n"/>
      <c r="W116" s="28" t="n"/>
      <c r="X116" s="28" t="n"/>
      <c r="Y116" s="28" t="n"/>
      <c r="Z116" s="28" t="n"/>
      <c r="AA116" s="28" t="n"/>
      <c r="AB116" s="28" t="n"/>
      <c r="AC116" s="28" t="n"/>
      <c r="AD116" s="28" t="n"/>
      <c r="AE116" s="28" t="n"/>
      <c r="AF116" s="28" t="n"/>
      <c r="AG116" s="28" t="n"/>
      <c r="AH116" s="28" t="n"/>
      <c r="AI116" s="28" t="n"/>
      <c r="AJ116" s="28" t="n"/>
    </row>
    <row outlineLevel="0" r="117">
      <c r="A117" s="21" t="s">
        <v>29</v>
      </c>
      <c r="B117" s="38" t="n"/>
      <c r="C117" s="38" t="n"/>
      <c r="D117" s="38" t="n"/>
      <c r="E117" s="38" t="n"/>
      <c r="F117" s="38" t="n"/>
      <c r="G117" s="38" t="n"/>
      <c r="H117" s="38" t="n"/>
      <c r="I117" s="38" t="n"/>
      <c r="J117" s="38" t="n"/>
      <c r="K117" s="38" t="n"/>
      <c r="L117" s="38" t="n"/>
      <c r="M117" s="38" t="n"/>
      <c r="N117" s="38" t="n"/>
      <c r="O117" s="43" t="n"/>
    </row>
    <row outlineLevel="0" r="118">
      <c r="A118" s="46" t="n"/>
      <c r="B118" s="68" t="n"/>
      <c r="C118" s="26" t="n"/>
      <c r="D118" s="26" t="n"/>
      <c r="E118" s="26" t="n"/>
      <c r="F118" s="26" t="n"/>
      <c r="G118" s="26" t="n"/>
      <c r="H118" s="26" t="n"/>
      <c r="I118" s="26" t="n"/>
      <c r="J118" s="26" t="n"/>
      <c r="K118" s="26" t="n"/>
      <c r="L118" s="26" t="n"/>
      <c r="M118" s="26" t="n"/>
      <c r="N118" s="26" t="n"/>
      <c r="O118" s="27" t="n"/>
    </row>
    <row outlineLevel="0" r="119">
      <c r="A119" s="24" t="s">
        <v>100</v>
      </c>
      <c r="B119" s="68" t="n">
        <v>1.7</v>
      </c>
      <c r="C119" s="26" t="n"/>
      <c r="D119" s="26" t="s">
        <v>101</v>
      </c>
      <c r="E119" s="26" t="n">
        <v>1</v>
      </c>
      <c r="F119" s="26" t="n">
        <v>1</v>
      </c>
      <c r="G119" s="26" t="n">
        <v>1</v>
      </c>
      <c r="H119" s="26" t="n">
        <v>1</v>
      </c>
      <c r="I119" s="26" t="n">
        <v>1</v>
      </c>
      <c r="J119" s="26" t="n">
        <v>1</v>
      </c>
      <c r="K119" s="26" t="n">
        <v>1</v>
      </c>
      <c r="L119" s="26" t="n">
        <v>1</v>
      </c>
      <c r="M119" s="26" t="n">
        <v>1</v>
      </c>
      <c r="N119" s="26" t="n">
        <v>1</v>
      </c>
      <c r="O119" s="26" t="n">
        <v>1</v>
      </c>
    </row>
    <row outlineLevel="0" r="120">
      <c r="A120" s="46" t="n"/>
      <c r="B120" s="68" t="n"/>
      <c r="C120" s="32" t="s">
        <v>77</v>
      </c>
      <c r="D120" s="73" t="s"/>
      <c r="E120" s="32" t="n">
        <f aca="false" ca="false" dt2D="false" dtr="false" t="normal">E119*1.7</f>
        <v>1.7</v>
      </c>
      <c r="F120" s="32" t="n">
        <f aca="false" ca="false" dt2D="false" dtr="false" t="normal">F119*1.7</f>
        <v>1.7</v>
      </c>
      <c r="G120" s="32" t="n">
        <f aca="false" ca="false" dt2D="false" dtr="false" t="normal">G119*1.7</f>
        <v>1.7</v>
      </c>
      <c r="H120" s="32" t="n">
        <f aca="false" ca="false" dt2D="false" dtr="false" t="normal">H119*1.7</f>
        <v>1.7</v>
      </c>
      <c r="I120" s="32" t="n">
        <f aca="false" ca="false" dt2D="false" dtr="false" t="normal">I119*1.7</f>
        <v>1.7</v>
      </c>
      <c r="J120" s="32" t="n">
        <f aca="false" ca="false" dt2D="false" dtr="false" t="normal">J119*1.7</f>
        <v>1.7</v>
      </c>
      <c r="K120" s="32" t="n">
        <f aca="false" ca="false" dt2D="false" dtr="false" t="normal">K119*1.7</f>
        <v>1.7</v>
      </c>
      <c r="L120" s="32" t="n">
        <f aca="false" ca="false" dt2D="false" dtr="false" t="normal">L119*1.7</f>
        <v>1.7</v>
      </c>
      <c r="M120" s="32" t="n">
        <f aca="false" ca="false" dt2D="false" dtr="false" t="normal">M119*1.7</f>
        <v>1.7</v>
      </c>
      <c r="N120" s="32" t="n">
        <f aca="false" ca="false" dt2D="false" dtr="false" t="normal">N119*1.7</f>
        <v>1.7</v>
      </c>
      <c r="O120" s="33" t="n">
        <f aca="false" ca="false" dt2D="false" dtr="false" t="normal">O119*1.7</f>
        <v>1.7</v>
      </c>
    </row>
    <row outlineLevel="0" r="121">
      <c r="A121" s="24" t="s">
        <v>102</v>
      </c>
      <c r="B121" s="68" t="n">
        <v>1.3</v>
      </c>
      <c r="C121" s="26" t="n"/>
      <c r="D121" s="26" t="s">
        <v>101</v>
      </c>
      <c r="E121" s="26" t="n">
        <v>1</v>
      </c>
      <c r="F121" s="26" t="n">
        <v>1</v>
      </c>
      <c r="G121" s="26" t="n">
        <v>1</v>
      </c>
      <c r="H121" s="26" t="n">
        <v>1</v>
      </c>
      <c r="I121" s="26" t="n">
        <v>1</v>
      </c>
      <c r="J121" s="26" t="n">
        <v>1</v>
      </c>
      <c r="K121" s="26" t="n">
        <v>1</v>
      </c>
      <c r="L121" s="26" t="n">
        <v>1</v>
      </c>
      <c r="M121" s="26" t="n">
        <v>1</v>
      </c>
      <c r="N121" s="26" t="n">
        <v>1</v>
      </c>
      <c r="O121" s="27" t="n">
        <v>1</v>
      </c>
    </row>
    <row outlineLevel="0" r="122">
      <c r="A122" s="46" t="n"/>
      <c r="B122" s="68" t="n"/>
      <c r="C122" s="32" t="s">
        <v>77</v>
      </c>
      <c r="D122" s="73" t="s"/>
      <c r="E122" s="32" t="n">
        <f aca="false" ca="false" dt2D="false" dtr="false" t="normal">E121*1.3</f>
        <v>1.3</v>
      </c>
      <c r="F122" s="32" t="n">
        <f aca="false" ca="false" dt2D="false" dtr="false" t="normal">F121*1.3</f>
        <v>1.3</v>
      </c>
      <c r="G122" s="32" t="n">
        <f aca="false" ca="false" dt2D="false" dtr="false" t="normal">G121*1.3</f>
        <v>1.3</v>
      </c>
      <c r="H122" s="32" t="n">
        <f aca="false" ca="false" dt2D="false" dtr="false" t="normal">H121*1.3</f>
        <v>1.3</v>
      </c>
      <c r="I122" s="32" t="n">
        <f aca="false" ca="false" dt2D="false" dtr="false" t="normal">I121*1.3</f>
        <v>1.3</v>
      </c>
      <c r="J122" s="32" t="n">
        <f aca="false" ca="false" dt2D="false" dtr="false" t="normal">J121*1.3</f>
        <v>1.3</v>
      </c>
      <c r="K122" s="32" t="n">
        <f aca="false" ca="false" dt2D="false" dtr="false" t="normal">K121*1.3</f>
        <v>1.3</v>
      </c>
      <c r="L122" s="32" t="n">
        <f aca="false" ca="false" dt2D="false" dtr="false" t="normal">L121*1.3</f>
        <v>1.3</v>
      </c>
      <c r="M122" s="32" t="n">
        <f aca="false" ca="false" dt2D="false" dtr="false" t="normal">M121*1.3</f>
        <v>1.3</v>
      </c>
      <c r="N122" s="32" t="n">
        <f aca="false" ca="false" dt2D="false" dtr="false" t="normal">N121*1.3</f>
        <v>1.3</v>
      </c>
      <c r="O122" s="33" t="n">
        <f aca="false" ca="false" dt2D="false" dtr="false" t="normal">O121*1.3</f>
        <v>1.3</v>
      </c>
    </row>
    <row outlineLevel="0" r="123">
      <c r="A123" s="24" t="s">
        <v>103</v>
      </c>
      <c r="B123" s="68" t="n">
        <v>1.8</v>
      </c>
      <c r="C123" s="26" t="n"/>
      <c r="D123" s="26" t="s">
        <v>101</v>
      </c>
      <c r="E123" s="26" t="n">
        <v>1</v>
      </c>
      <c r="F123" s="26" t="n">
        <v>1</v>
      </c>
      <c r="G123" s="26" t="n">
        <v>1</v>
      </c>
      <c r="H123" s="26" t="n">
        <v>1</v>
      </c>
      <c r="I123" s="26" t="n">
        <v>1</v>
      </c>
      <c r="J123" s="26" t="n">
        <v>1</v>
      </c>
      <c r="K123" s="26" t="n">
        <v>1</v>
      </c>
      <c r="L123" s="26" t="n">
        <v>1</v>
      </c>
      <c r="M123" s="26" t="n">
        <v>1</v>
      </c>
      <c r="N123" s="26" t="n">
        <v>1</v>
      </c>
      <c r="O123" s="27" t="n">
        <v>1</v>
      </c>
    </row>
    <row outlineLevel="0" r="124">
      <c r="A124" s="46" t="n"/>
      <c r="B124" s="68" t="n"/>
      <c r="C124" s="32" t="s">
        <v>77</v>
      </c>
      <c r="D124" s="73" t="s"/>
      <c r="E124" s="32" t="n">
        <f aca="false" ca="false" dt2D="false" dtr="false" t="normal">E123*1.8</f>
        <v>1.8</v>
      </c>
      <c r="F124" s="32" t="n">
        <f aca="false" ca="false" dt2D="false" dtr="false" t="normal">F123*1.8</f>
        <v>1.8</v>
      </c>
      <c r="G124" s="32" t="n">
        <f aca="false" ca="false" dt2D="false" dtr="false" t="normal">G123*1.8</f>
        <v>1.8</v>
      </c>
      <c r="H124" s="32" t="n">
        <f aca="false" ca="false" dt2D="false" dtr="false" t="normal">H123*1.8</f>
        <v>1.8</v>
      </c>
      <c r="I124" s="32" t="n">
        <f aca="false" ca="false" dt2D="false" dtr="false" t="normal">I123*1.8</f>
        <v>1.8</v>
      </c>
      <c r="J124" s="32" t="n">
        <f aca="false" ca="false" dt2D="false" dtr="false" t="normal">J123*1.8</f>
        <v>1.8</v>
      </c>
      <c r="K124" s="32" t="n">
        <f aca="false" ca="false" dt2D="false" dtr="false" t="normal">K123*1.8</f>
        <v>1.8</v>
      </c>
      <c r="L124" s="32" t="n">
        <f aca="false" ca="false" dt2D="false" dtr="false" t="normal">L123*1.8</f>
        <v>1.8</v>
      </c>
      <c r="M124" s="32" t="n">
        <f aca="false" ca="false" dt2D="false" dtr="false" t="normal">M123*1.8</f>
        <v>1.8</v>
      </c>
      <c r="N124" s="32" t="n">
        <f aca="false" ca="false" dt2D="false" dtr="false" t="normal">N123*1.8</f>
        <v>1.8</v>
      </c>
      <c r="O124" s="33" t="n">
        <f aca="false" ca="false" dt2D="false" dtr="false" t="normal">O123*1.8</f>
        <v>1.8</v>
      </c>
    </row>
    <row outlineLevel="0" r="125">
      <c r="A125" s="24" t="s">
        <v>104</v>
      </c>
      <c r="B125" s="68" t="n">
        <v>1.8</v>
      </c>
      <c r="C125" s="26" t="n"/>
      <c r="D125" s="26" t="s">
        <v>101</v>
      </c>
      <c r="E125" s="26" t="n">
        <v>1</v>
      </c>
      <c r="F125" s="26" t="n">
        <v>1</v>
      </c>
      <c r="G125" s="26" t="n">
        <v>1</v>
      </c>
      <c r="H125" s="26" t="n">
        <v>1</v>
      </c>
      <c r="I125" s="26" t="n">
        <v>1</v>
      </c>
      <c r="J125" s="26" t="n">
        <v>1</v>
      </c>
      <c r="K125" s="26" t="n">
        <v>1</v>
      </c>
      <c r="L125" s="26" t="n">
        <v>1</v>
      </c>
      <c r="M125" s="26" t="n">
        <v>1</v>
      </c>
      <c r="N125" s="26" t="n">
        <v>1</v>
      </c>
      <c r="O125" s="27" t="n">
        <v>1</v>
      </c>
    </row>
    <row outlineLevel="0" r="126">
      <c r="A126" s="46" t="n"/>
      <c r="B126" s="68" t="n"/>
      <c r="C126" s="32" t="s">
        <v>77</v>
      </c>
      <c r="D126" s="73" t="s"/>
      <c r="E126" s="32" t="n">
        <f aca="false" ca="false" dt2D="false" dtr="false" t="normal">E125*1.8</f>
        <v>1.8</v>
      </c>
      <c r="F126" s="32" t="n">
        <f aca="false" ca="false" dt2D="false" dtr="false" t="normal">F125*1.8</f>
        <v>1.8</v>
      </c>
      <c r="G126" s="32" t="n">
        <f aca="false" ca="false" dt2D="false" dtr="false" t="normal">G125*1.8</f>
        <v>1.8</v>
      </c>
      <c r="H126" s="32" t="n">
        <f aca="false" ca="false" dt2D="false" dtr="false" t="normal">H125*1.8</f>
        <v>1.8</v>
      </c>
      <c r="I126" s="32" t="n">
        <f aca="false" ca="false" dt2D="false" dtr="false" t="normal">I125*1.8</f>
        <v>1.8</v>
      </c>
      <c r="J126" s="32" t="n">
        <f aca="false" ca="false" dt2D="false" dtr="false" t="normal">J125*1.8</f>
        <v>1.8</v>
      </c>
      <c r="K126" s="32" t="n">
        <f aca="false" ca="false" dt2D="false" dtr="false" t="normal">K125*1.8</f>
        <v>1.8</v>
      </c>
      <c r="L126" s="32" t="n">
        <f aca="false" ca="false" dt2D="false" dtr="false" t="normal">L125*1.8</f>
        <v>1.8</v>
      </c>
      <c r="M126" s="32" t="n">
        <f aca="false" ca="false" dt2D="false" dtr="false" t="normal">M125*1.8</f>
        <v>1.8</v>
      </c>
      <c r="N126" s="32" t="n">
        <f aca="false" ca="false" dt2D="false" dtr="false" t="normal">N125*1.8</f>
        <v>1.8</v>
      </c>
      <c r="O126" s="33" t="n">
        <f aca="false" ca="false" dt2D="false" dtr="false" t="normal">O125*1.8</f>
        <v>1.8</v>
      </c>
    </row>
    <row outlineLevel="0" r="127">
      <c r="A127" s="24" t="s">
        <v>105</v>
      </c>
      <c r="B127" s="68" t="n">
        <v>0.8</v>
      </c>
      <c r="C127" s="26" t="n"/>
      <c r="D127" s="26" t="s">
        <v>106</v>
      </c>
      <c r="E127" s="26" t="n">
        <v>1</v>
      </c>
      <c r="F127" s="26" t="n">
        <v>1</v>
      </c>
      <c r="G127" s="26" t="n">
        <v>1</v>
      </c>
      <c r="H127" s="26" t="n">
        <v>1</v>
      </c>
      <c r="I127" s="26" t="n">
        <v>1</v>
      </c>
      <c r="J127" s="26" t="n">
        <v>1</v>
      </c>
      <c r="K127" s="26" t="n">
        <v>1</v>
      </c>
      <c r="L127" s="26" t="n">
        <v>1</v>
      </c>
      <c r="M127" s="26" t="n">
        <v>1</v>
      </c>
      <c r="N127" s="26" t="n">
        <v>1</v>
      </c>
      <c r="O127" s="27" t="n">
        <v>1</v>
      </c>
    </row>
    <row outlineLevel="0" r="128">
      <c r="A128" s="46" t="n"/>
      <c r="B128" s="68" t="n"/>
      <c r="C128" s="26" t="s">
        <v>77</v>
      </c>
      <c r="D128" s="56" t="s"/>
      <c r="E128" s="32" t="n">
        <f aca="false" ca="false" dt2D="false" dtr="false" t="normal">E127*0.8</f>
        <v>0.8</v>
      </c>
      <c r="F128" s="32" t="n">
        <f aca="false" ca="false" dt2D="false" dtr="false" t="normal">F127*0.8</f>
        <v>0.8</v>
      </c>
      <c r="G128" s="32" t="n">
        <f aca="false" ca="false" dt2D="false" dtr="false" t="normal">G127*0.8</f>
        <v>0.8</v>
      </c>
      <c r="H128" s="32" t="n">
        <f aca="false" ca="false" dt2D="false" dtr="false" t="normal">H127*0.8</f>
        <v>0.8</v>
      </c>
      <c r="I128" s="32" t="n">
        <f aca="false" ca="false" dt2D="false" dtr="false" t="normal">I127*0.8</f>
        <v>0.8</v>
      </c>
      <c r="J128" s="32" t="n">
        <f aca="false" ca="false" dt2D="false" dtr="false" t="normal">J127*0.8</f>
        <v>0.8</v>
      </c>
      <c r="K128" s="32" t="n">
        <f aca="false" ca="false" dt2D="false" dtr="false" t="normal">K127*0.8</f>
        <v>0.8</v>
      </c>
      <c r="L128" s="32" t="n">
        <f aca="false" ca="false" dt2D="false" dtr="false" t="normal">L127*0.8</f>
        <v>0.8</v>
      </c>
      <c r="M128" s="32" t="n">
        <f aca="false" ca="false" dt2D="false" dtr="false" t="normal">M127*0.8</f>
        <v>0.8</v>
      </c>
      <c r="N128" s="32" t="n">
        <f aca="false" ca="false" dt2D="false" dtr="false" t="normal">N127*0.8</f>
        <v>0.8</v>
      </c>
      <c r="O128" s="33" t="n">
        <f aca="false" ca="false" dt2D="false" dtr="false" t="normal">O127*0.8</f>
        <v>0.8</v>
      </c>
    </row>
    <row outlineLevel="0" r="129">
      <c r="A129" s="8" t="n"/>
      <c r="B129" s="68" t="n"/>
      <c r="C129" s="26" t="n"/>
      <c r="D129" s="26" t="n"/>
      <c r="E129" s="26" t="n"/>
      <c r="F129" s="26" t="n"/>
      <c r="G129" s="26" t="n"/>
      <c r="H129" s="26" t="n"/>
      <c r="I129" s="26" t="n"/>
      <c r="J129" s="26" t="n"/>
      <c r="K129" s="26" t="n"/>
      <c r="L129" s="26" t="n"/>
      <c r="M129" s="26" t="n"/>
      <c r="N129" s="26" t="n"/>
      <c r="O129" s="27" t="n"/>
    </row>
    <row outlineLevel="0" r="130">
      <c r="A130" s="8" t="s">
        <v>107</v>
      </c>
      <c r="B130" s="25" t="n">
        <f aca="false" ca="false" dt2D="false" dtr="false" t="normal">B119+B121+B123+B125+B127</f>
        <v>7.4</v>
      </c>
      <c r="C130" s="8" t="n"/>
      <c r="D130" s="8" t="n"/>
      <c r="E130" s="8" t="n">
        <f aca="false" ca="false" dt2D="false" dtr="false" t="normal">E119+E121+E123+E125+E127</f>
        <v>5</v>
      </c>
      <c r="F130" s="8" t="n">
        <f aca="false" ca="false" dt2D="false" dtr="false" t="normal">F119+F121+F123+F125+F127</f>
        <v>5</v>
      </c>
      <c r="G130" s="8" t="n">
        <f aca="false" ca="false" dt2D="false" dtr="false" t="normal">G119+G121+G123+G125+G127</f>
        <v>5</v>
      </c>
      <c r="H130" s="8" t="n">
        <f aca="false" ca="false" dt2D="false" dtr="false" t="normal">H119+H121+H123+H125+H127</f>
        <v>5</v>
      </c>
      <c r="I130" s="8" t="n">
        <f aca="false" ca="false" dt2D="false" dtr="false" t="normal">I119+I121+I123+I125+I127</f>
        <v>5</v>
      </c>
      <c r="J130" s="8" t="n">
        <f aca="false" ca="false" dt2D="false" dtr="false" t="normal">J119+J121+J123+J125+J127</f>
        <v>5</v>
      </c>
      <c r="K130" s="8" t="n">
        <f aca="false" ca="false" dt2D="false" dtr="false" t="normal">K119+K121+K123+K125+K127</f>
        <v>5</v>
      </c>
      <c r="L130" s="8" t="n">
        <f aca="false" ca="false" dt2D="false" dtr="false" t="normal">L119+L121+L123+L125+L127</f>
        <v>5</v>
      </c>
      <c r="M130" s="8" t="n">
        <f aca="false" ca="false" dt2D="false" dtr="false" t="normal">M119+M121+M123+M125+M127</f>
        <v>5</v>
      </c>
      <c r="N130" s="8" t="n">
        <f aca="false" ca="false" dt2D="false" dtr="false" t="normal">N119+N121+N123+N125+N127</f>
        <v>5</v>
      </c>
      <c r="O130" s="81" t="n">
        <f aca="false" ca="false" dt2D="false" dtr="false" t="normal">O119+O121+O123+O125+O127</f>
        <v>5</v>
      </c>
    </row>
    <row customFormat="true" ht="12.75" outlineLevel="0" r="131" s="74">
      <c r="A131" s="25" t="n"/>
      <c r="B131" s="25" t="n"/>
      <c r="C131" s="68" t="s">
        <v>77</v>
      </c>
      <c r="D131" s="80" t="s"/>
      <c r="E131" s="25" t="n">
        <f aca="false" ca="false" dt2D="false" dtr="false" t="normal">E120+E122+E124+E126+E128</f>
        <v>7.4</v>
      </c>
      <c r="F131" s="25" t="n">
        <f aca="false" ca="false" dt2D="false" dtr="false" t="normal">F120+F122+F124+F126+F128</f>
        <v>7.4</v>
      </c>
      <c r="G131" s="25" t="n">
        <f aca="false" ca="false" dt2D="false" dtr="false" t="normal">G120+G122+G124+G126+G128</f>
        <v>7.4</v>
      </c>
      <c r="H131" s="25" t="n">
        <f aca="false" ca="false" dt2D="false" dtr="false" t="normal">H120+H122+H124+H126+H128</f>
        <v>7.4</v>
      </c>
      <c r="I131" s="25" t="n">
        <f aca="false" ca="false" dt2D="false" dtr="false" t="normal">I120+I122+I124+I126+I128</f>
        <v>7.4</v>
      </c>
      <c r="J131" s="25" t="n">
        <f aca="false" ca="false" dt2D="false" dtr="false" t="normal">J120+J122+J124+J126+J128</f>
        <v>7.4</v>
      </c>
      <c r="K131" s="25" t="n">
        <f aca="false" ca="false" dt2D="false" dtr="false" t="normal">K120+K122+K124+K126+K128</f>
        <v>7.4</v>
      </c>
      <c r="L131" s="25" t="n">
        <f aca="false" ca="false" dt2D="false" dtr="false" t="normal">L120+L122+L124+L126+L128</f>
        <v>7.4</v>
      </c>
      <c r="M131" s="25" t="n">
        <f aca="false" ca="false" dt2D="false" dtr="false" t="normal">M120+M122+M124+M126+M128</f>
        <v>7.4</v>
      </c>
      <c r="N131" s="25" t="n">
        <f aca="false" ca="false" dt2D="false" dtr="false" t="normal">N120+N122+N124+N126+N128</f>
        <v>7.4</v>
      </c>
      <c r="O131" s="82" t="n">
        <f aca="false" ca="false" dt2D="false" dtr="false" t="normal">O120+O122+O124+O126+O128</f>
        <v>7.4</v>
      </c>
      <c r="P131" s="28" t="n"/>
      <c r="Q131" s="28" t="n"/>
      <c r="R131" s="28" t="n"/>
      <c r="S131" s="28" t="n"/>
      <c r="T131" s="28" t="n"/>
      <c r="U131" s="28" t="n"/>
      <c r="V131" s="28" t="n"/>
      <c r="W131" s="28" t="n"/>
      <c r="X131" s="28" t="n"/>
      <c r="Y131" s="28" t="n"/>
      <c r="Z131" s="28" t="n"/>
      <c r="AA131" s="28" t="n"/>
      <c r="AB131" s="28" t="n"/>
      <c r="AC131" s="28" t="n"/>
      <c r="AD131" s="28" t="n"/>
      <c r="AE131" s="28" t="n"/>
      <c r="AF131" s="28" t="n"/>
      <c r="AG131" s="28" t="n"/>
      <c r="AH131" s="28" t="n"/>
      <c r="AI131" s="28" t="n"/>
      <c r="AJ131" s="28" t="n"/>
    </row>
    <row outlineLevel="0" r="132">
      <c r="A132" s="8" t="n"/>
      <c r="B132" s="25" t="n"/>
      <c r="C132" s="8" t="n"/>
      <c r="D132" s="8" t="n"/>
      <c r="E132" s="8" t="n"/>
      <c r="F132" s="8" t="n"/>
      <c r="G132" s="8" t="n"/>
      <c r="H132" s="8" t="n"/>
      <c r="I132" s="8" t="n"/>
      <c r="J132" s="8" t="n"/>
      <c r="K132" s="8" t="n"/>
      <c r="L132" s="8" t="n"/>
      <c r="M132" s="8" t="n"/>
      <c r="N132" s="8" t="n"/>
      <c r="O132" s="81" t="n"/>
    </row>
    <row customFormat="true" ht="25.5" outlineLevel="0" r="133" s="64">
      <c r="A133" s="65" t="s">
        <v>108</v>
      </c>
      <c r="B133" s="25" t="n">
        <f aca="false" ca="false" dt2D="false" dtr="false" t="normal">B78+B90+B102+B115+B130</f>
        <v>24.2</v>
      </c>
      <c r="C133" s="65" t="n"/>
      <c r="D133" s="65" t="n"/>
      <c r="E133" s="65" t="n">
        <f aca="false" ca="false" dt2D="false" dtr="false" t="normal">E78+E90+E102+E115+E130</f>
        <v>19</v>
      </c>
      <c r="F133" s="65" t="n">
        <f aca="false" ca="false" dt2D="false" dtr="false" t="normal">F78+F90+F102+F115+F130</f>
        <v>19</v>
      </c>
      <c r="G133" s="65" t="n">
        <f aca="false" ca="false" dt2D="false" dtr="false" t="normal">G78+G90+G102+G115+G130</f>
        <v>19</v>
      </c>
      <c r="H133" s="65" t="n">
        <f aca="false" ca="false" dt2D="false" dtr="false" t="normal">H78+H90+H102+H115+H130</f>
        <v>18</v>
      </c>
      <c r="I133" s="65" t="n">
        <f aca="false" ca="false" dt2D="false" dtr="false" t="normal">I78+I90+I102+I115+I130</f>
        <v>19</v>
      </c>
      <c r="J133" s="65" t="n">
        <f aca="false" ca="false" dt2D="false" dtr="false" t="normal">J78+J90+J102+J115+J130</f>
        <v>18</v>
      </c>
      <c r="K133" s="65" t="n">
        <f aca="false" ca="false" dt2D="false" dtr="false" t="normal">K78+K90+K102+K115+K130</f>
        <v>18</v>
      </c>
      <c r="L133" s="65" t="n">
        <f aca="false" ca="false" dt2D="false" dtr="false" t="normal">L78+L90+L102+L115+L130</f>
        <v>19</v>
      </c>
      <c r="M133" s="65" t="n">
        <f aca="false" ca="false" dt2D="false" dtr="false" t="normal">M78+M90+M102+M115+M130</f>
        <v>18</v>
      </c>
      <c r="N133" s="65" t="n">
        <f aca="false" ca="false" dt2D="false" dtr="false" t="normal">N78+N90+N102+N115+N130</f>
        <v>19</v>
      </c>
      <c r="O133" s="83" t="n">
        <f aca="false" ca="false" dt2D="false" dtr="false" t="normal">O78+O90+O102+O115+O130</f>
        <v>18</v>
      </c>
      <c r="P133" s="67" t="n"/>
      <c r="Q133" s="67" t="n"/>
      <c r="R133" s="67" t="n"/>
      <c r="S133" s="67" t="n"/>
      <c r="T133" s="67" t="n"/>
      <c r="U133" s="67" t="n"/>
      <c r="V133" s="67" t="n"/>
      <c r="W133" s="67" t="n"/>
      <c r="X133" s="67" t="n"/>
      <c r="Y133" s="67" t="n"/>
      <c r="Z133" s="67" t="n"/>
      <c r="AA133" s="67" t="n"/>
      <c r="AB133" s="67" t="n"/>
      <c r="AC133" s="67" t="n"/>
      <c r="AD133" s="67" t="n"/>
      <c r="AE133" s="67" t="n"/>
      <c r="AF133" s="67" t="n"/>
      <c r="AG133" s="67" t="n"/>
      <c r="AH133" s="67" t="n"/>
      <c r="AI133" s="67" t="n"/>
      <c r="AJ133" s="67" t="n"/>
    </row>
    <row customFormat="true" ht="38.25" outlineLevel="0" r="134" s="64">
      <c r="A134" s="65" t="s">
        <v>109</v>
      </c>
      <c r="B134" s="25" t="n"/>
      <c r="C134" s="65" t="n"/>
      <c r="D134" s="65" t="n"/>
      <c r="E134" s="84" t="n">
        <f aca="false" ca="false" dt2D="false" dtr="false" t="normal">E79+E91+E103+E116+E131</f>
        <v>24.2</v>
      </c>
      <c r="F134" s="84" t="n">
        <f aca="false" ca="false" dt2D="false" dtr="false" t="normal">F79+F91+F103+F116+F131</f>
        <v>24.2</v>
      </c>
      <c r="G134" s="84" t="n">
        <f aca="false" ca="false" dt2D="false" dtr="false" t="normal">G79+G91+G103+G116+G131</f>
        <v>24.2</v>
      </c>
      <c r="H134" s="84" t="n">
        <f aca="false" ca="false" dt2D="false" dtr="false" t="normal">H79+H91+H103+H116+H131</f>
        <v>23.2</v>
      </c>
      <c r="I134" s="84" t="n">
        <f aca="false" ca="false" dt2D="false" dtr="false" t="normal">I79+I91+I103+I116+I131</f>
        <v>24.2</v>
      </c>
      <c r="J134" s="84" t="n">
        <f aca="false" ca="false" dt2D="false" dtr="false" t="normal">J79+J91+J103+J116+J131</f>
        <v>23.2</v>
      </c>
      <c r="K134" s="84" t="n">
        <f aca="false" ca="false" dt2D="false" dtr="false" t="normal">K79+K91+K103+K116+K131</f>
        <v>23.2</v>
      </c>
      <c r="L134" s="84" t="n">
        <f aca="false" ca="false" dt2D="false" dtr="false" t="normal">L79+L91+L103+L116+L131</f>
        <v>24.2</v>
      </c>
      <c r="M134" s="84" t="n">
        <f aca="false" ca="false" dt2D="false" dtr="false" t="normal">M79+M91+M103+M116+M131</f>
        <v>23.2</v>
      </c>
      <c r="N134" s="84" t="n">
        <f aca="false" ca="false" dt2D="false" dtr="false" t="normal">N79+N91+N103+N116+N131</f>
        <v>24.2</v>
      </c>
      <c r="O134" s="85" t="n">
        <f aca="false" ca="false" dt2D="false" dtr="false" t="normal">O79+O91+O103+O116+O131</f>
        <v>23.2</v>
      </c>
      <c r="P134" s="67" t="n"/>
      <c r="Q134" s="67" t="n"/>
      <c r="R134" s="67" t="n"/>
      <c r="S134" s="67" t="n"/>
      <c r="T134" s="67" t="n"/>
      <c r="U134" s="67" t="n"/>
      <c r="V134" s="67" t="n"/>
      <c r="W134" s="67" t="n"/>
      <c r="X134" s="67" t="n"/>
      <c r="Y134" s="67" t="n"/>
      <c r="Z134" s="67" t="n"/>
      <c r="AA134" s="67" t="n"/>
      <c r="AB134" s="67" t="n"/>
      <c r="AC134" s="67" t="n"/>
      <c r="AD134" s="67" t="n"/>
      <c r="AE134" s="67" t="n"/>
      <c r="AF134" s="67" t="n"/>
      <c r="AG134" s="67" t="n"/>
      <c r="AH134" s="67" t="n"/>
      <c r="AI134" s="67" t="n"/>
      <c r="AJ134" s="67" t="n"/>
    </row>
    <row outlineLevel="0" r="135">
      <c r="A135" s="8" t="n"/>
      <c r="B135" s="25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  <c r="O135" s="81" t="n"/>
    </row>
    <row outlineLevel="0" r="136">
      <c r="A136" s="8" t="n"/>
      <c r="B136" s="25" t="n"/>
      <c r="C136" s="8" t="n"/>
      <c r="D136" s="8" t="n"/>
      <c r="E136" s="8" t="n"/>
      <c r="F136" s="8" t="n"/>
      <c r="G136" s="8" t="n"/>
      <c r="H136" s="8" t="n"/>
      <c r="I136" s="8" t="n"/>
      <c r="J136" s="8" t="n"/>
      <c r="K136" s="8" t="n"/>
      <c r="L136" s="8" t="n"/>
      <c r="M136" s="8" t="n"/>
      <c r="N136" s="8" t="n"/>
      <c r="O136" s="81" t="n"/>
    </row>
    <row customFormat="true" ht="38.25" outlineLevel="0" r="137" s="86">
      <c r="A137" s="15" t="s">
        <v>110</v>
      </c>
      <c r="B137" s="16" t="s">
        <v>111</v>
      </c>
      <c r="C137" s="15" t="s">
        <v>112</v>
      </c>
      <c r="D137" s="15" t="s">
        <v>113</v>
      </c>
      <c r="E137" s="17" t="s">
        <v>114</v>
      </c>
      <c r="F137" s="17" t="s">
        <v>115</v>
      </c>
      <c r="G137" s="17" t="s">
        <v>116</v>
      </c>
      <c r="H137" s="17" t="s">
        <v>117</v>
      </c>
      <c r="I137" s="17" t="s">
        <v>118</v>
      </c>
      <c r="J137" s="17" t="s">
        <v>119</v>
      </c>
      <c r="K137" s="17" t="s">
        <v>120</v>
      </c>
      <c r="L137" s="17" t="s">
        <v>121</v>
      </c>
      <c r="M137" s="17" t="s">
        <v>122</v>
      </c>
      <c r="N137" s="17" t="s">
        <v>123</v>
      </c>
      <c r="O137" s="18" t="s">
        <v>124</v>
      </c>
      <c r="P137" s="87" t="n"/>
      <c r="Q137" s="87" t="n"/>
      <c r="R137" s="87" t="n"/>
      <c r="S137" s="87" t="n"/>
      <c r="T137" s="87" t="n"/>
      <c r="U137" s="87" t="n"/>
      <c r="V137" s="87" t="n"/>
      <c r="W137" s="87" t="n"/>
      <c r="X137" s="87" t="n"/>
      <c r="Y137" s="87" t="n"/>
      <c r="Z137" s="87" t="n"/>
      <c r="AA137" s="87" t="n"/>
      <c r="AB137" s="87" t="n"/>
      <c r="AC137" s="87" t="n"/>
      <c r="AD137" s="87" t="n"/>
      <c r="AE137" s="87" t="n"/>
      <c r="AF137" s="87" t="n"/>
      <c r="AG137" s="87" t="n"/>
      <c r="AH137" s="87" t="n"/>
      <c r="AI137" s="87" t="n"/>
      <c r="AJ137" s="87" t="n"/>
    </row>
    <row outlineLevel="0" r="138">
      <c r="A138" s="8" t="n">
        <v>1</v>
      </c>
      <c r="B138" s="25" t="s">
        <v>125</v>
      </c>
      <c r="C138" s="8" t="s">
        <v>125</v>
      </c>
      <c r="D138" s="8" t="s">
        <v>126</v>
      </c>
      <c r="E138" s="8" t="n">
        <v>0</v>
      </c>
      <c r="F138" s="8" t="n">
        <v>0</v>
      </c>
      <c r="G138" s="8" t="n">
        <v>0</v>
      </c>
      <c r="H138" s="8" t="n">
        <v>0</v>
      </c>
      <c r="I138" s="8" t="n">
        <v>0</v>
      </c>
      <c r="J138" s="8" t="n">
        <v>0</v>
      </c>
      <c r="K138" s="8" t="n">
        <v>0</v>
      </c>
      <c r="L138" s="8" t="n">
        <v>0</v>
      </c>
      <c r="M138" s="8" t="n">
        <v>0</v>
      </c>
      <c r="N138" s="8" t="n">
        <v>0</v>
      </c>
      <c r="O138" s="81" t="n">
        <v>0</v>
      </c>
    </row>
    <row outlineLevel="0" r="139">
      <c r="A139" s="8" t="n">
        <v>2</v>
      </c>
      <c r="B139" s="25" t="s">
        <v>125</v>
      </c>
      <c r="C139" s="8" t="s">
        <v>127</v>
      </c>
      <c r="D139" s="8" t="s">
        <v>126</v>
      </c>
      <c r="E139" s="8" t="n">
        <v>0</v>
      </c>
      <c r="F139" s="8" t="n">
        <v>0</v>
      </c>
      <c r="G139" s="8" t="n">
        <v>0</v>
      </c>
      <c r="H139" s="8" t="n">
        <v>0</v>
      </c>
      <c r="I139" s="8" t="n">
        <v>0</v>
      </c>
      <c r="J139" s="8" t="n">
        <v>0</v>
      </c>
      <c r="K139" s="8" t="n">
        <v>0</v>
      </c>
      <c r="L139" s="8" t="n">
        <v>0</v>
      </c>
      <c r="M139" s="8" t="n">
        <v>0</v>
      </c>
      <c r="N139" s="8" t="n">
        <v>0</v>
      </c>
      <c r="O139" s="81" t="n">
        <v>0</v>
      </c>
    </row>
    <row ht="25.5" outlineLevel="0" r="140">
      <c r="A140" s="8" t="n">
        <v>3</v>
      </c>
      <c r="B140" s="25" t="s">
        <v>128</v>
      </c>
      <c r="C140" s="8" t="s">
        <v>128</v>
      </c>
      <c r="D140" s="8" t="s">
        <v>126</v>
      </c>
      <c r="E140" s="8" t="n">
        <v>0</v>
      </c>
      <c r="F140" s="8" t="n">
        <v>0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0</v>
      </c>
      <c r="M140" s="8" t="n">
        <v>0</v>
      </c>
      <c r="N140" s="8" t="n">
        <v>0</v>
      </c>
      <c r="O140" s="81" t="n">
        <v>0</v>
      </c>
    </row>
    <row ht="25.5" outlineLevel="0" r="141">
      <c r="A141" s="8" t="n">
        <v>4</v>
      </c>
      <c r="B141" s="25" t="s">
        <v>129</v>
      </c>
      <c r="C141" s="8" t="s">
        <v>129</v>
      </c>
      <c r="D141" s="8" t="s">
        <v>126</v>
      </c>
      <c r="E141" s="8" t="n">
        <v>0.13</v>
      </c>
      <c r="F141" s="8" t="n">
        <v>0</v>
      </c>
      <c r="G141" s="8" t="n">
        <v>0</v>
      </c>
      <c r="H141" s="8" t="n">
        <v>0.55</v>
      </c>
      <c r="I141" s="8" t="n">
        <v>0</v>
      </c>
      <c r="J141" s="8" t="n">
        <v>0.11</v>
      </c>
      <c r="K141" s="8" t="n">
        <v>0.13</v>
      </c>
      <c r="L141" s="8" t="n">
        <v>0.09</v>
      </c>
      <c r="M141" s="8" t="n">
        <v>0.02</v>
      </c>
      <c r="N141" s="8" t="n">
        <v>0</v>
      </c>
      <c r="O141" s="8" t="n">
        <v>0.08</v>
      </c>
    </row>
    <row ht="25.5" outlineLevel="0" r="142">
      <c r="A142" s="8" t="n">
        <v>5</v>
      </c>
      <c r="B142" s="25" t="s">
        <v>130</v>
      </c>
      <c r="C142" s="8" t="s">
        <v>130</v>
      </c>
      <c r="D142" s="8" t="s">
        <v>126</v>
      </c>
      <c r="E142" s="8" t="n">
        <v>0</v>
      </c>
      <c r="F142" s="8" t="n">
        <v>0</v>
      </c>
      <c r="G142" s="8" t="n">
        <v>0</v>
      </c>
      <c r="H142" s="8" t="n">
        <v>0</v>
      </c>
      <c r="I142" s="8" t="n">
        <v>0</v>
      </c>
      <c r="J142" s="8" t="n">
        <v>0</v>
      </c>
      <c r="K142" s="8" t="n">
        <v>0</v>
      </c>
      <c r="L142" s="8" t="n">
        <v>0</v>
      </c>
      <c r="M142" s="8" t="n">
        <v>0</v>
      </c>
      <c r="N142" s="8" t="n">
        <v>0</v>
      </c>
      <c r="O142" s="81" t="n">
        <v>0</v>
      </c>
    </row>
    <row ht="25.5" outlineLevel="0" r="143">
      <c r="A143" s="8" t="n">
        <v>6</v>
      </c>
      <c r="B143" s="25" t="s">
        <v>131</v>
      </c>
      <c r="C143" s="8" t="s">
        <v>131</v>
      </c>
      <c r="D143" s="8" t="s">
        <v>126</v>
      </c>
      <c r="E143" s="8" t="n">
        <v>0.58</v>
      </c>
      <c r="F143" s="8" t="n">
        <v>0.66</v>
      </c>
      <c r="G143" s="8" t="n">
        <v>1.12</v>
      </c>
      <c r="H143" s="8" t="n">
        <v>0.59</v>
      </c>
      <c r="I143" s="8" t="n">
        <v>0.93</v>
      </c>
      <c r="J143" s="8" t="n">
        <v>1</v>
      </c>
      <c r="K143" s="8" t="n">
        <v>0.87</v>
      </c>
      <c r="L143" s="8" t="n">
        <v>0.96</v>
      </c>
      <c r="M143" s="8" t="n">
        <v>0.72</v>
      </c>
      <c r="N143" s="8" t="n">
        <v>0.89</v>
      </c>
      <c r="O143" s="81" t="n">
        <v>0.49</v>
      </c>
    </row>
    <row ht="25.5" outlineLevel="0" r="144">
      <c r="A144" s="8" t="n">
        <v>7</v>
      </c>
      <c r="B144" s="25" t="s">
        <v>132</v>
      </c>
      <c r="C144" s="8" t="s">
        <v>132</v>
      </c>
      <c r="D144" s="8" t="s">
        <v>126</v>
      </c>
      <c r="E144" s="8" t="n">
        <v>1</v>
      </c>
      <c r="F144" s="8" t="n">
        <v>1</v>
      </c>
      <c r="G144" s="8" t="n">
        <v>1</v>
      </c>
      <c r="H144" s="8" t="n">
        <v>1</v>
      </c>
      <c r="I144" s="8" t="n">
        <v>1</v>
      </c>
      <c r="J144" s="8" t="n">
        <v>1</v>
      </c>
      <c r="K144" s="8" t="n">
        <v>1</v>
      </c>
      <c r="L144" s="8" t="n">
        <v>1</v>
      </c>
      <c r="M144" s="8" t="n">
        <v>1</v>
      </c>
      <c r="N144" s="8" t="n">
        <v>1</v>
      </c>
      <c r="O144" s="81" t="n">
        <v>1</v>
      </c>
    </row>
    <row ht="25.5" outlineLevel="0" r="145">
      <c r="A145" s="8" t="n">
        <v>8</v>
      </c>
      <c r="B145" s="25" t="s">
        <v>133</v>
      </c>
      <c r="C145" s="8" t="s">
        <v>133</v>
      </c>
      <c r="D145" s="8" t="s">
        <v>126</v>
      </c>
      <c r="E145" s="8" t="n">
        <v>1</v>
      </c>
      <c r="F145" s="8" t="n">
        <v>1</v>
      </c>
      <c r="G145" s="8" t="n">
        <v>1</v>
      </c>
      <c r="H145" s="8" t="n">
        <v>1</v>
      </c>
      <c r="I145" s="8" t="n">
        <v>1</v>
      </c>
      <c r="J145" s="8" t="n">
        <v>1</v>
      </c>
      <c r="K145" s="8" t="n">
        <v>1</v>
      </c>
      <c r="L145" s="8" t="n">
        <v>1</v>
      </c>
      <c r="M145" s="8" t="n">
        <v>1</v>
      </c>
      <c r="N145" s="8" t="n">
        <v>1</v>
      </c>
      <c r="O145" s="81" t="n">
        <v>1</v>
      </c>
    </row>
    <row ht="25.5" outlineLevel="0" r="146">
      <c r="A146" s="8" t="n">
        <v>9</v>
      </c>
      <c r="C146" s="8" t="s">
        <v>132</v>
      </c>
      <c r="D146" s="8" t="s">
        <v>126</v>
      </c>
      <c r="E146" s="8" t="n">
        <v>1</v>
      </c>
      <c r="F146" s="8" t="n">
        <v>1</v>
      </c>
      <c r="G146" s="8" t="n">
        <v>1</v>
      </c>
      <c r="H146" s="8" t="n">
        <v>1</v>
      </c>
      <c r="I146" s="8" t="n">
        <v>1</v>
      </c>
      <c r="J146" s="8" t="n">
        <v>0</v>
      </c>
      <c r="K146" s="8" t="n">
        <v>1</v>
      </c>
      <c r="L146" s="8" t="n">
        <v>0</v>
      </c>
      <c r="M146" s="8" t="n">
        <v>0</v>
      </c>
      <c r="N146" s="8" t="n">
        <v>1</v>
      </c>
      <c r="O146" s="81" t="n">
        <v>1</v>
      </c>
    </row>
    <row outlineLevel="0" r="147">
      <c r="A147" s="8" t="n"/>
      <c r="B147" s="25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  <c r="O147" s="81" t="n"/>
    </row>
    <row customFormat="true" ht="38.25" outlineLevel="0" r="148" s="88">
      <c r="A148" s="89" t="s">
        <v>134</v>
      </c>
      <c r="B148" s="90" t="n"/>
      <c r="C148" s="91" t="n"/>
      <c r="D148" s="91" t="n">
        <f aca="false" ca="false" dt2D="false" dtr="false" t="normal">(E148+F148+G148+H148+I148+J148+K148+L148+M148+N148+O148)/11</f>
        <v>3.62909090909091</v>
      </c>
      <c r="E148" s="91" t="n">
        <f aca="false" ca="false" dt2D="false" dtr="false" t="normal">E138+E139+E140+E141+E142+E143+E144+E145+E146</f>
        <v>3.71</v>
      </c>
      <c r="F148" s="91" t="n">
        <f aca="false" ca="false" dt2D="false" dtr="false" t="normal">F138+F139+F140+F141+F142+F143+F144+F145+F146</f>
        <v>3.66</v>
      </c>
      <c r="G148" s="91" t="n">
        <f aca="false" ca="false" dt2D="false" dtr="false" t="normal">G138+G139+G140+G141+G142+G143+G144+G145+G146</f>
        <v>4.12</v>
      </c>
      <c r="H148" s="91" t="n">
        <f aca="false" ca="false" dt2D="false" dtr="false" t="normal">H138+H139+H140+H141+H142+H143+H144+H145+H146</f>
        <v>4.14</v>
      </c>
      <c r="I148" s="91" t="n">
        <f aca="false" ca="false" dt2D="false" dtr="false" t="normal">I138+I139+I140+I141+I142+I143+I144+I145+I146</f>
        <v>3.93</v>
      </c>
      <c r="J148" s="91" t="n">
        <f aca="false" ca="false" dt2D="false" dtr="false" t="normal">J138+J139+J140+J141+J142+J143+J144+J145+J146</f>
        <v>3.11</v>
      </c>
      <c r="K148" s="91" t="n">
        <f aca="false" ca="false" dt2D="false" dtr="false" t="normal">K138+K139+K140+K141+K142+K143+K144+K145+K146</f>
        <v>4</v>
      </c>
      <c r="L148" s="91" t="n">
        <f aca="false" ca="false" dt2D="false" dtr="false" t="normal">L138+L139+L140+L141+L142+L143+L144+L145+L146</f>
        <v>3.05</v>
      </c>
      <c r="M148" s="91" t="n">
        <f aca="false" ca="false" dt2D="false" dtr="false" t="normal">M138+M139+M140+M141+M142+M143+M144+M145+M146</f>
        <v>2.74</v>
      </c>
      <c r="N148" s="91" t="n">
        <f aca="false" ca="false" dt2D="false" dtr="false" t="normal">N138+N139+N140+N141+N142+N143+N144+N145+N146</f>
        <v>3.89</v>
      </c>
      <c r="O148" s="92" t="n">
        <f aca="false" ca="false" dt2D="false" dtr="false" t="normal">O138+O139+O140+O141+O142+O143+O144+O145+O146</f>
        <v>3.57</v>
      </c>
      <c r="P148" s="93" t="n"/>
      <c r="Q148" s="93" t="n"/>
      <c r="R148" s="93" t="n"/>
      <c r="S148" s="93" t="n"/>
      <c r="T148" s="93" t="n"/>
      <c r="U148" s="93" t="n"/>
      <c r="V148" s="93" t="n"/>
      <c r="W148" s="93" t="n"/>
      <c r="X148" s="93" t="n"/>
      <c r="Y148" s="93" t="n"/>
      <c r="Z148" s="93" t="n"/>
      <c r="AA148" s="93" t="n"/>
      <c r="AB148" s="93" t="n"/>
      <c r="AC148" s="93" t="n"/>
      <c r="AD148" s="93" t="n"/>
      <c r="AE148" s="93" t="n"/>
      <c r="AF148" s="93" t="n"/>
      <c r="AG148" s="93" t="n"/>
      <c r="AH148" s="93" t="n"/>
      <c r="AI148" s="93" t="n"/>
      <c r="AJ148" s="93" t="n"/>
    </row>
    <row outlineLevel="0" r="149">
      <c r="A149" s="94" t="n"/>
      <c r="B149" s="95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6" t="n"/>
    </row>
    <row ht="15" outlineLevel="0" r="150">
      <c r="A150" s="52" t="s">
        <v>135</v>
      </c>
      <c r="B150" s="53" t="s"/>
      <c r="C150" s="53" t="s"/>
      <c r="D150" s="53" t="s"/>
      <c r="E150" s="53" t="s"/>
      <c r="F150" s="53" t="s"/>
      <c r="G150" s="53" t="s"/>
      <c r="H150" s="53" t="s"/>
      <c r="I150" s="53" t="s"/>
      <c r="J150" s="53" t="s"/>
      <c r="K150" s="53" t="s"/>
      <c r="L150" s="53" t="s"/>
      <c r="M150" s="53" t="s"/>
      <c r="N150" s="53" t="s"/>
      <c r="O150" s="54" t="s"/>
    </row>
    <row customHeight="true" ht="24.75" outlineLevel="0" r="151">
      <c r="A151" s="97" t="s">
        <v>136</v>
      </c>
      <c r="B151" s="98" t="s"/>
      <c r="C151" s="98" t="s"/>
      <c r="D151" s="99" t="s"/>
      <c r="E151" s="26" t="n"/>
      <c r="F151" s="26" t="n"/>
      <c r="G151" s="26" t="n"/>
      <c r="H151" s="26" t="n"/>
      <c r="I151" s="26" t="n"/>
      <c r="J151" s="26" t="n"/>
      <c r="K151" s="26" t="n"/>
      <c r="L151" s="26" t="n"/>
      <c r="M151" s="26" t="n"/>
      <c r="N151" s="26" t="n"/>
      <c r="O151" s="27" t="n"/>
    </row>
    <row ht="38.25" outlineLevel="0" r="152">
      <c r="A152" s="15" t="s">
        <v>137</v>
      </c>
      <c r="B152" s="16" t="s">
        <v>138</v>
      </c>
      <c r="C152" s="15" t="s">
        <v>139</v>
      </c>
      <c r="D152" s="15" t="s">
        <v>140</v>
      </c>
      <c r="E152" s="17" t="s">
        <v>141</v>
      </c>
      <c r="F152" s="17" t="s">
        <v>142</v>
      </c>
      <c r="G152" s="17" t="s">
        <v>143</v>
      </c>
      <c r="H152" s="17" t="s">
        <v>144</v>
      </c>
      <c r="I152" s="17" t="s">
        <v>145</v>
      </c>
      <c r="J152" s="17" t="s">
        <v>146</v>
      </c>
      <c r="K152" s="17" t="s">
        <v>147</v>
      </c>
      <c r="L152" s="17" t="s">
        <v>148</v>
      </c>
      <c r="M152" s="17" t="s">
        <v>149</v>
      </c>
      <c r="N152" s="17" t="s">
        <v>150</v>
      </c>
      <c r="O152" s="18" t="s">
        <v>151</v>
      </c>
    </row>
    <row outlineLevel="0" r="153">
      <c r="A153" s="46" t="s">
        <v>19</v>
      </c>
      <c r="B153" s="68" t="n">
        <v>2.4</v>
      </c>
      <c r="C153" s="26" t="n"/>
      <c r="D153" s="69" t="n">
        <f aca="false" ca="false" dt2D="false" dtr="false" t="normal">(E153+F153+G153+H153+I153+J153+K153+L153+M153+N153+O153)/11</f>
        <v>1.21558441558442</v>
      </c>
      <c r="E153" s="26" t="n">
        <f aca="false" ca="false" dt2D="false" dtr="false" t="normal">E8</f>
        <v>2.4</v>
      </c>
      <c r="F153" s="26" t="n">
        <f aca="false" ca="false" dt2D="false" dtr="false" t="normal">F8</f>
        <v>1.25714285714286</v>
      </c>
      <c r="G153" s="26" t="n">
        <f aca="false" ca="false" dt2D="false" dtr="false" t="normal">G8</f>
        <v>0</v>
      </c>
      <c r="H153" s="26" t="n">
        <f aca="false" ca="false" dt2D="false" dtr="false" t="normal">H8</f>
        <v>1.6</v>
      </c>
      <c r="I153" s="26" t="n">
        <f aca="false" ca="false" dt2D="false" dtr="false" t="normal">I8</f>
        <v>0.685714285714286</v>
      </c>
      <c r="J153" s="26" t="n">
        <f aca="false" ca="false" dt2D="false" dtr="false" t="normal">J8</f>
        <v>1.65714285714286</v>
      </c>
      <c r="K153" s="26" t="n">
        <f aca="false" ca="false" dt2D="false" dtr="false" t="normal">K8</f>
        <v>0.457142857142857</v>
      </c>
      <c r="L153" s="26" t="n">
        <f aca="false" ca="false" dt2D="false" dtr="false" t="normal">L8</f>
        <v>0.457142857142857</v>
      </c>
      <c r="M153" s="26" t="n">
        <f aca="false" ca="false" dt2D="false" dtr="false" t="normal">M8</f>
        <v>0.857142857142857</v>
      </c>
      <c r="N153" s="26" t="n">
        <f aca="false" ca="false" dt2D="false" dtr="false" t="normal">N8</f>
        <v>2.34285714285714</v>
      </c>
      <c r="O153" s="27" t="n">
        <f aca="false" ca="false" dt2D="false" dtr="false" t="normal">O8</f>
        <v>1.65714285714286</v>
      </c>
    </row>
    <row outlineLevel="0" r="154">
      <c r="A154" s="100" t="s">
        <v>75</v>
      </c>
      <c r="B154" s="101" t="n">
        <v>1.7</v>
      </c>
      <c r="C154" s="102" t="n"/>
      <c r="D154" s="69" t="n">
        <f aca="false" ca="false" dt2D="false" dtr="false" t="normal">(E154+F154+G154+H154+I154+J154+K154+L154+M154+N154+O154)/11</f>
        <v>1.7</v>
      </c>
      <c r="E154" s="102" t="n">
        <f aca="false" ca="false" dt2D="false" dtr="false" t="normal">E70</f>
        <v>1.7</v>
      </c>
      <c r="F154" s="102" t="n">
        <f aca="false" ca="false" dt2D="false" dtr="false" t="normal">F70</f>
        <v>1.7</v>
      </c>
      <c r="G154" s="102" t="n">
        <f aca="false" ca="false" dt2D="false" dtr="false" t="normal">G70</f>
        <v>1.7</v>
      </c>
      <c r="H154" s="102" t="n">
        <f aca="false" ca="false" dt2D="false" dtr="false" t="normal">H70</f>
        <v>1.7</v>
      </c>
      <c r="I154" s="102" t="n">
        <f aca="false" ca="false" dt2D="false" dtr="false" t="normal">I70</f>
        <v>1.7</v>
      </c>
      <c r="J154" s="102" t="n">
        <f aca="false" ca="false" dt2D="false" dtr="false" t="normal">J70</f>
        <v>1.7</v>
      </c>
      <c r="K154" s="102" t="n">
        <f aca="false" ca="false" dt2D="false" dtr="false" t="normal">K70</f>
        <v>1.7</v>
      </c>
      <c r="L154" s="102" t="n">
        <f aca="false" ca="false" dt2D="false" dtr="false" t="normal">L70</f>
        <v>1.7</v>
      </c>
      <c r="M154" s="102" t="n">
        <f aca="false" ca="false" dt2D="false" dtr="false" t="normal">M70</f>
        <v>1.7</v>
      </c>
      <c r="N154" s="102" t="n">
        <f aca="false" ca="false" dt2D="false" dtr="false" t="normal">N70</f>
        <v>1.7</v>
      </c>
      <c r="O154" s="103" t="n">
        <f aca="false" ca="false" dt2D="false" dtr="false" t="normal">O70</f>
        <v>1.7</v>
      </c>
    </row>
    <row outlineLevel="0" r="155">
      <c r="A155" s="100" t="s">
        <v>78</v>
      </c>
      <c r="B155" s="101" t="n">
        <v>1.3</v>
      </c>
      <c r="C155" s="102" t="n"/>
      <c r="D155" s="69" t="n">
        <f aca="false" ca="false" dt2D="false" dtr="false" t="normal">(E155+F155+G155+H155+I155+J155+K155+L155+M155+N155+O155)/11</f>
        <v>1.3</v>
      </c>
      <c r="E155" s="104" t="n">
        <f aca="false" ca="false" dt2D="false" dtr="false" t="normal">E72</f>
        <v>1.3</v>
      </c>
      <c r="F155" s="104" t="n">
        <f aca="false" ca="false" dt2D="false" dtr="false" t="normal">F72</f>
        <v>1.3</v>
      </c>
      <c r="G155" s="104" t="n">
        <f aca="false" ca="false" dt2D="false" dtr="false" t="normal">G72</f>
        <v>1.3</v>
      </c>
      <c r="H155" s="104" t="n">
        <f aca="false" ca="false" dt2D="false" dtr="false" t="normal">H72</f>
        <v>1.3</v>
      </c>
      <c r="I155" s="104" t="n">
        <f aca="false" ca="false" dt2D="false" dtr="false" t="normal">I72</f>
        <v>1.3</v>
      </c>
      <c r="J155" s="104" t="n">
        <f aca="false" ca="false" dt2D="false" dtr="false" t="normal">J72</f>
        <v>1.3</v>
      </c>
      <c r="K155" s="104" t="n">
        <f aca="false" ca="false" dt2D="false" dtr="false" t="normal">K72</f>
        <v>1.3</v>
      </c>
      <c r="L155" s="104" t="n">
        <f aca="false" ca="false" dt2D="false" dtr="false" t="normal">L72</f>
        <v>1.3</v>
      </c>
      <c r="M155" s="104" t="n">
        <f aca="false" ca="false" dt2D="false" dtr="false" t="normal">M72</f>
        <v>1.3</v>
      </c>
      <c r="N155" s="104" t="n">
        <f aca="false" ca="false" dt2D="false" dtr="false" t="normal">N72</f>
        <v>1.3</v>
      </c>
      <c r="O155" s="105" t="n">
        <f aca="false" ca="false" dt2D="false" dtr="false" t="normal">O72</f>
        <v>1.3</v>
      </c>
    </row>
    <row outlineLevel="0" r="156">
      <c r="A156" s="100" t="s">
        <v>49</v>
      </c>
      <c r="B156" s="101" t="n">
        <v>2.2</v>
      </c>
      <c r="C156" s="102" t="n"/>
      <c r="D156" s="69" t="n">
        <f aca="false" ca="false" dt2D="false" dtr="false" t="normal">(E156+F156+G156+H156+I156+J156+K156+L156+M156+N156+O156)/11</f>
        <v>1.54413793103448</v>
      </c>
      <c r="E156" s="102" t="n">
        <f aca="false" ca="false" dt2D="false" dtr="false" t="normal">E41</f>
        <v>2.11655172413793</v>
      </c>
      <c r="F156" s="102" t="n">
        <f aca="false" ca="false" dt2D="false" dtr="false" t="normal">F41</f>
        <v>1.2416091954023</v>
      </c>
      <c r="G156" s="102" t="n">
        <f aca="false" ca="false" dt2D="false" dtr="false" t="normal">G41</f>
        <v>1.86873563218391</v>
      </c>
      <c r="H156" s="102" t="n">
        <f aca="false" ca="false" dt2D="false" dtr="false" t="normal">H41</f>
        <v>2.2</v>
      </c>
      <c r="I156" s="102" t="n">
        <f aca="false" ca="false" dt2D="false" dtr="false" t="normal">I41</f>
        <v>0.0126436781609196</v>
      </c>
      <c r="J156" s="102" t="n">
        <f aca="false" ca="false" dt2D="false" dtr="false" t="normal">J41</f>
        <v>1.30988505747126</v>
      </c>
      <c r="K156" s="102" t="n">
        <f aca="false" ca="false" dt2D="false" dtr="false" t="normal">K41</f>
        <v>1.52735632183908</v>
      </c>
      <c r="L156" s="102" t="n">
        <f aca="false" ca="false" dt2D="false" dtr="false" t="normal">L41</f>
        <v>1.83586206896552</v>
      </c>
      <c r="M156" s="102" t="n">
        <f aca="false" ca="false" dt2D="false" dtr="false" t="normal">M41</f>
        <v>1.86114942528736</v>
      </c>
      <c r="N156" s="102" t="n">
        <f aca="false" ca="false" dt2D="false" dtr="false" t="normal">N41</f>
        <v>1.51977011494253</v>
      </c>
      <c r="O156" s="103" t="n">
        <f aca="false" ca="false" dt2D="false" dtr="false" t="normal">O41</f>
        <v>1.49195402298851</v>
      </c>
    </row>
    <row outlineLevel="0" r="157">
      <c r="A157" s="100" t="s">
        <v>80</v>
      </c>
      <c r="B157" s="101" t="n">
        <v>1.2</v>
      </c>
      <c r="C157" s="102" t="n"/>
      <c r="D157" s="69" t="n">
        <f aca="false" ca="false" dt2D="false" dtr="false" t="normal">(E157+F157+G157+H157+I157+J157+K157+L157+M157+N157+O157)/11</f>
        <v>1.2</v>
      </c>
      <c r="E157" s="102" t="n">
        <f aca="false" ca="false" dt2D="false" dtr="false" t="normal">E74</f>
        <v>1.2</v>
      </c>
      <c r="F157" s="102" t="n">
        <f aca="false" ca="false" dt2D="false" dtr="false" t="normal">F74</f>
        <v>1.2</v>
      </c>
      <c r="G157" s="102" t="n">
        <f aca="false" ca="false" dt2D="false" dtr="false" t="normal">G74</f>
        <v>1.2</v>
      </c>
      <c r="H157" s="102" t="n">
        <f aca="false" ca="false" dt2D="false" dtr="false" t="normal">H74</f>
        <v>1.2</v>
      </c>
      <c r="I157" s="102" t="n">
        <f aca="false" ca="false" dt2D="false" dtr="false" t="normal">I74</f>
        <v>1.2</v>
      </c>
      <c r="J157" s="102" t="n">
        <f aca="false" ca="false" dt2D="false" dtr="false" t="normal">J74</f>
        <v>1.2</v>
      </c>
      <c r="K157" s="102" t="n">
        <f aca="false" ca="false" dt2D="false" dtr="false" t="normal">K74</f>
        <v>1.2</v>
      </c>
      <c r="L157" s="102" t="n">
        <f aca="false" ca="false" dt2D="false" dtr="false" t="normal">L74</f>
        <v>1.2</v>
      </c>
      <c r="M157" s="102" t="n">
        <f aca="false" ca="false" dt2D="false" dtr="false" t="normal">M74</f>
        <v>1.2</v>
      </c>
      <c r="N157" s="102" t="n">
        <f aca="false" ca="false" dt2D="false" dtr="false" t="normal">N74</f>
        <v>1.2</v>
      </c>
      <c r="O157" s="103" t="n">
        <f aca="false" ca="false" dt2D="false" dtr="false" t="normal">O74</f>
        <v>1.2</v>
      </c>
    </row>
    <row outlineLevel="0" r="158">
      <c r="A158" s="100" t="s">
        <v>81</v>
      </c>
      <c r="B158" s="101" t="n">
        <v>1.2</v>
      </c>
      <c r="C158" s="102" t="n"/>
      <c r="D158" s="69" t="n">
        <f aca="false" ca="false" dt2D="false" dtr="false" t="normal">(E158+F158+G158+H158+I158+J158+K158+L158+M158+N158+O158)/11</f>
        <v>1.2</v>
      </c>
      <c r="E158" s="102" t="n">
        <f aca="false" ca="false" dt2D="false" dtr="false" t="normal">E76</f>
        <v>1.2</v>
      </c>
      <c r="F158" s="102" t="n">
        <f aca="false" ca="false" dt2D="false" dtr="false" t="normal">F76</f>
        <v>1.2</v>
      </c>
      <c r="G158" s="102" t="n">
        <f aca="false" ca="false" dt2D="false" dtr="false" t="normal">G76</f>
        <v>1.2</v>
      </c>
      <c r="H158" s="102" t="n">
        <f aca="false" ca="false" dt2D="false" dtr="false" t="normal">H76</f>
        <v>1.2</v>
      </c>
      <c r="I158" s="102" t="n">
        <f aca="false" ca="false" dt2D="false" dtr="false" t="normal">I76</f>
        <v>1.2</v>
      </c>
      <c r="J158" s="102" t="n">
        <f aca="false" ca="false" dt2D="false" dtr="false" t="normal">J76</f>
        <v>1.2</v>
      </c>
      <c r="K158" s="102" t="n">
        <f aca="false" ca="false" dt2D="false" dtr="false" t="normal">K76</f>
        <v>1.2</v>
      </c>
      <c r="L158" s="102" t="n">
        <f aca="false" ca="false" dt2D="false" dtr="false" t="normal">L76</f>
        <v>1.2</v>
      </c>
      <c r="M158" s="102" t="n">
        <f aca="false" ca="false" dt2D="false" dtr="false" t="normal">M76</f>
        <v>1.2</v>
      </c>
      <c r="N158" s="102" t="n">
        <f aca="false" ca="false" dt2D="false" dtr="false" t="normal">N76</f>
        <v>1.2</v>
      </c>
      <c r="O158" s="103" t="n">
        <f aca="false" ca="false" dt2D="false" dtr="false" t="normal">O76</f>
        <v>1.2</v>
      </c>
    </row>
    <row customFormat="true" ht="12.75" outlineLevel="0" r="159" s="106">
      <c r="A159" s="107" t="s">
        <v>152</v>
      </c>
      <c r="B159" s="108" t="n">
        <f aca="false" ca="false" dt2D="false" dtr="false" t="normal">SUM(B153:B158)</f>
        <v>10</v>
      </c>
      <c r="C159" s="109" t="n">
        <v>6</v>
      </c>
      <c r="D159" s="110" t="n">
        <f aca="false" ca="false" dt2D="false" dtr="false" t="normal">(E159+F159+G159+H159+I159+J159+K159+L159+M159+N159+O159)/11</f>
        <v>8.1597223466189</v>
      </c>
      <c r="E159" s="109" t="n">
        <f aca="false" ca="false" dt2D="false" dtr="false" t="normal">E153+E154+E155++E156+E157+E158</f>
        <v>9.91655172413793</v>
      </c>
      <c r="F159" s="109" t="n">
        <f aca="false" ca="false" dt2D="false" dtr="false" t="normal">F153+F154+F155++F156+F157+F158</f>
        <v>7.89875205254516</v>
      </c>
      <c r="G159" s="109" t="n">
        <f aca="false" ca="false" dt2D="false" dtr="false" t="normal">G153+G154+G155++G156+G157+G158</f>
        <v>7.26873563218391</v>
      </c>
      <c r="H159" s="109" t="n">
        <f aca="false" ca="false" dt2D="false" dtr="false" t="normal">H153+H154+H155++H156+H157+H158</f>
        <v>9.2</v>
      </c>
      <c r="I159" s="109" t="n">
        <f aca="false" ca="false" dt2D="false" dtr="false" t="normal">I153+I154+I155++I156+I157+I158</f>
        <v>6.09835796387521</v>
      </c>
      <c r="J159" s="109" t="n">
        <f aca="false" ca="false" dt2D="false" dtr="false" t="normal">J153+J154+J155++J156+J157+J158</f>
        <v>8.36702791461412</v>
      </c>
      <c r="K159" s="109" t="n">
        <f aca="false" ca="false" dt2D="false" dtr="false" t="normal">K153+K154+K155++K156+K157+K158</f>
        <v>7.38449917898194</v>
      </c>
      <c r="L159" s="109" t="n">
        <f aca="false" ca="false" dt2D="false" dtr="false" t="normal">L153+L154+L155++L156+L157+L158</f>
        <v>7.69300492610838</v>
      </c>
      <c r="M159" s="109" t="n">
        <f aca="false" ca="false" dt2D="false" dtr="false" t="normal">M153+M154+M155++M156+M157+M158</f>
        <v>8.11829228243021</v>
      </c>
      <c r="N159" s="109" t="n">
        <f aca="false" ca="false" dt2D="false" dtr="false" t="normal">N153+N154+N155++N156+N157+N158</f>
        <v>9.26262725779967</v>
      </c>
      <c r="O159" s="111" t="n">
        <f aca="false" ca="false" dt2D="false" dtr="false" t="normal">O153+O154+O155++O156+O157+O158</f>
        <v>8.54909688013136</v>
      </c>
      <c r="P159" s="112" t="n"/>
      <c r="Q159" s="112" t="n"/>
      <c r="R159" s="112" t="n"/>
      <c r="S159" s="112" t="n"/>
      <c r="T159" s="112" t="n"/>
      <c r="U159" s="112" t="n"/>
      <c r="V159" s="112" t="n"/>
      <c r="W159" s="112" t="n"/>
      <c r="X159" s="112" t="n"/>
      <c r="Y159" s="112" t="n"/>
      <c r="Z159" s="112" t="n"/>
      <c r="AA159" s="112" t="n"/>
      <c r="AB159" s="112" t="n"/>
      <c r="AC159" s="112" t="n"/>
      <c r="AD159" s="112" t="n"/>
      <c r="AE159" s="112" t="n"/>
      <c r="AF159" s="112" t="n"/>
      <c r="AG159" s="112" t="n"/>
      <c r="AH159" s="112" t="n"/>
      <c r="AI159" s="112" t="n"/>
      <c r="AJ159" s="112" t="n"/>
    </row>
    <row outlineLevel="0" r="160">
      <c r="A160" s="100" t="s">
        <v>52</v>
      </c>
      <c r="B160" s="101" t="n">
        <v>1</v>
      </c>
      <c r="C160" s="102" t="n"/>
      <c r="D160" s="102" t="n">
        <f aca="false" ca="false" dt2D="false" dtr="false" t="normal">(E160+F160+G160+H160+I160+J160+K160+L160+M160+N160+O160)/11</f>
        <v>1</v>
      </c>
      <c r="E160" s="102" t="n">
        <f aca="false" ca="false" dt2D="false" dtr="false" t="normal">E45</f>
        <v>1</v>
      </c>
      <c r="F160" s="102" t="n">
        <f aca="false" ca="false" dt2D="false" dtr="false" t="normal">F45</f>
        <v>1</v>
      </c>
      <c r="G160" s="102" t="n">
        <f aca="false" ca="false" dt2D="false" dtr="false" t="normal">G45</f>
        <v>1</v>
      </c>
      <c r="H160" s="102" t="n">
        <f aca="false" ca="false" dt2D="false" dtr="false" t="normal">H45</f>
        <v>1</v>
      </c>
      <c r="I160" s="102" t="n">
        <f aca="false" ca="false" dt2D="false" dtr="false" t="normal">I45</f>
        <v>1</v>
      </c>
      <c r="J160" s="102" t="n">
        <f aca="false" ca="false" dt2D="false" dtr="false" t="normal">J45</f>
        <v>1</v>
      </c>
      <c r="K160" s="102" t="n">
        <f aca="false" ca="false" dt2D="false" dtr="false" t="normal">K45</f>
        <v>1</v>
      </c>
      <c r="L160" s="102" t="n">
        <f aca="false" ca="false" dt2D="false" dtr="false" t="normal">L45</f>
        <v>1</v>
      </c>
      <c r="M160" s="102" t="n">
        <f aca="false" ca="false" dt2D="false" dtr="false" t="normal">M45</f>
        <v>1</v>
      </c>
      <c r="N160" s="102" t="n">
        <f aca="false" ca="false" dt2D="false" dtr="false" t="normal">N45</f>
        <v>1</v>
      </c>
      <c r="O160" s="103" t="n">
        <f aca="false" ca="false" dt2D="false" dtr="false" t="normal">O45</f>
        <v>1</v>
      </c>
    </row>
    <row outlineLevel="0" r="161">
      <c r="A161" s="100" t="s">
        <v>84</v>
      </c>
      <c r="B161" s="101" t="n">
        <v>1</v>
      </c>
      <c r="C161" s="102" t="n"/>
      <c r="D161" s="113" t="n">
        <f aca="false" ca="false" dt2D="false" dtr="false" t="normal">(E161+F161+G161+H161+I161+J161+K161+L161+M161+N161+O161)/11</f>
        <v>1</v>
      </c>
      <c r="E161" s="102" t="n">
        <f aca="false" ca="false" dt2D="false" dtr="false" t="normal">E84</f>
        <v>1</v>
      </c>
      <c r="F161" s="102" t="n">
        <f aca="false" ca="false" dt2D="false" dtr="false" t="normal">F84</f>
        <v>1</v>
      </c>
      <c r="G161" s="102" t="n">
        <f aca="false" ca="false" dt2D="false" dtr="false" t="normal">G84</f>
        <v>1</v>
      </c>
      <c r="H161" s="102" t="n">
        <f aca="false" ca="false" dt2D="false" dtr="false" t="normal">H84</f>
        <v>1</v>
      </c>
      <c r="I161" s="102" t="n">
        <f aca="false" ca="false" dt2D="false" dtr="false" t="normal">I84</f>
        <v>1</v>
      </c>
      <c r="J161" s="102" t="n">
        <f aca="false" ca="false" dt2D="false" dtr="false" t="normal">J84</f>
        <v>1</v>
      </c>
      <c r="K161" s="102" t="n">
        <f aca="false" ca="false" dt2D="false" dtr="false" t="normal">K84</f>
        <v>1</v>
      </c>
      <c r="L161" s="102" t="n">
        <f aca="false" ca="false" dt2D="false" dtr="false" t="normal">L84</f>
        <v>1</v>
      </c>
      <c r="M161" s="102" t="n">
        <f aca="false" ca="false" dt2D="false" dtr="false" t="normal">M84</f>
        <v>1</v>
      </c>
      <c r="N161" s="102" t="n">
        <f aca="false" ca="false" dt2D="false" dtr="false" t="normal">N84</f>
        <v>1</v>
      </c>
      <c r="O161" s="103" t="n">
        <f aca="false" ca="false" dt2D="false" dtr="false" t="normal">O84</f>
        <v>1</v>
      </c>
    </row>
    <row outlineLevel="0" r="162">
      <c r="A162" s="100" t="s">
        <v>53</v>
      </c>
      <c r="B162" s="101" t="n">
        <v>1</v>
      </c>
      <c r="C162" s="102" t="n"/>
      <c r="D162" s="113" t="n">
        <f aca="false" ca="false" dt2D="false" dtr="false" t="normal">(E162+F162+G162+H162+I162+J162+K162+L162+M162+N162+O162)/11</f>
        <v>1</v>
      </c>
      <c r="E162" s="102" t="n">
        <f aca="false" ca="false" dt2D="false" dtr="false" t="normal">E47</f>
        <v>1</v>
      </c>
      <c r="F162" s="102" t="n">
        <f aca="false" ca="false" dt2D="false" dtr="false" t="normal">F47</f>
        <v>1</v>
      </c>
      <c r="G162" s="102" t="n">
        <f aca="false" ca="false" dt2D="false" dtr="false" t="normal">G47</f>
        <v>1</v>
      </c>
      <c r="H162" s="102" t="n">
        <f aca="false" ca="false" dt2D="false" dtr="false" t="normal">H47</f>
        <v>1</v>
      </c>
      <c r="I162" s="102" t="n">
        <f aca="false" ca="false" dt2D="false" dtr="false" t="normal">I47</f>
        <v>1</v>
      </c>
      <c r="J162" s="102" t="n">
        <f aca="false" ca="false" dt2D="false" dtr="false" t="normal">J47</f>
        <v>1</v>
      </c>
      <c r="K162" s="102" t="n">
        <f aca="false" ca="false" dt2D="false" dtr="false" t="normal">K47</f>
        <v>1</v>
      </c>
      <c r="L162" s="102" t="n">
        <f aca="false" ca="false" dt2D="false" dtr="false" t="normal">L47</f>
        <v>1</v>
      </c>
      <c r="M162" s="102" t="n">
        <f aca="false" ca="false" dt2D="false" dtr="false" t="normal">M47</f>
        <v>1</v>
      </c>
      <c r="N162" s="102" t="n">
        <f aca="false" ca="false" dt2D="false" dtr="false" t="normal">N47</f>
        <v>1</v>
      </c>
      <c r="O162" s="103" t="n">
        <f aca="false" ca="false" dt2D="false" dtr="false" t="normal">O47</f>
        <v>1</v>
      </c>
    </row>
    <row outlineLevel="0" r="163">
      <c r="A163" s="100" t="s">
        <v>55</v>
      </c>
      <c r="B163" s="101" t="n">
        <v>0.5</v>
      </c>
      <c r="C163" s="102" t="n"/>
      <c r="D163" s="113" t="n">
        <f aca="false" ca="false" dt2D="false" dtr="false" t="normal">(E163+F163+G163+H163+I163+J163+K163+L163+M163+N163+O163)/11</f>
        <v>0.281144781144781</v>
      </c>
      <c r="E163" s="102" t="n">
        <f aca="false" ca="false" dt2D="false" dtr="false" t="normal">E52</f>
        <v>0.191358024691358</v>
      </c>
      <c r="F163" s="102" t="n">
        <f aca="false" ca="false" dt2D="false" dtr="false" t="normal">F52</f>
        <v>0.5</v>
      </c>
      <c r="G163" s="102" t="n">
        <f aca="false" ca="false" dt2D="false" dtr="false" t="normal">G52</f>
        <v>0.0802469135802469</v>
      </c>
      <c r="H163" s="102" t="n">
        <f aca="false" ca="false" dt2D="false" dtr="false" t="normal">H52</f>
        <v>0.444444444444444</v>
      </c>
      <c r="I163" s="102" t="n">
        <f aca="false" ca="false" dt2D="false" dtr="false" t="normal">I52</f>
        <v>0.191358024691358</v>
      </c>
      <c r="J163" s="102" t="n">
        <f aca="false" ca="false" dt2D="false" dtr="false" t="normal">J52</f>
        <v>0.302469135802469</v>
      </c>
      <c r="K163" s="102" t="n">
        <f aca="false" ca="false" dt2D="false" dtr="false" t="normal">K52</f>
        <v>0.191358024691358</v>
      </c>
      <c r="L163" s="102" t="n">
        <f aca="false" ca="false" dt2D="false" dtr="false" t="normal">L52</f>
        <v>0.327160493827161</v>
      </c>
      <c r="M163" s="102" t="n">
        <f aca="false" ca="false" dt2D="false" dtr="false" t="normal">M52</f>
        <v>0.487654320987654</v>
      </c>
      <c r="N163" s="102" t="n">
        <f aca="false" ca="false" dt2D="false" dtr="false" t="normal">N52</f>
        <v>0</v>
      </c>
      <c r="O163" s="103" t="n">
        <f aca="false" ca="false" dt2D="false" dtr="false" t="normal">O52</f>
        <v>0.376543209876543</v>
      </c>
    </row>
    <row outlineLevel="0" r="164">
      <c r="A164" s="100" t="s">
        <v>25</v>
      </c>
      <c r="B164" s="101" t="n">
        <v>1</v>
      </c>
      <c r="C164" s="102" t="n"/>
      <c r="D164" s="113" t="n">
        <f aca="false" ca="false" dt2D="false" dtr="false" t="normal">(E164+F164+G164+H164+I164+J164+K164+L164+M164+N164+O164)/11</f>
        <v>0.697552447552448</v>
      </c>
      <c r="E164" s="102" t="n">
        <f aca="false" ca="false" dt2D="false" dtr="false" t="normal">E16</f>
        <v>0.596153846153846</v>
      </c>
      <c r="F164" s="102" t="n">
        <f aca="false" ca="false" dt2D="false" dtr="false" t="normal">F16</f>
        <v>0.826923076923077</v>
      </c>
      <c r="G164" s="102" t="n">
        <f aca="false" ca="false" dt2D="false" dtr="false" t="normal">G16</f>
        <v>0.903846153846154</v>
      </c>
      <c r="H164" s="102" t="n">
        <f aca="false" ca="false" dt2D="false" dtr="false" t="normal">H16</f>
        <v>0.711538461538462</v>
      </c>
      <c r="I164" s="102" t="n">
        <f aca="false" ca="false" dt2D="false" dtr="false" t="normal">I16</f>
        <v>0</v>
      </c>
      <c r="J164" s="102" t="n">
        <f aca="false" ca="false" dt2D="false" dtr="false" t="normal">J16</f>
        <v>0.884615384615385</v>
      </c>
      <c r="K164" s="102" t="n">
        <f aca="false" ca="false" dt2D="false" dtr="false" t="normal">K16</f>
        <v>0.615384615384615</v>
      </c>
      <c r="L164" s="102" t="n">
        <f aca="false" ca="false" dt2D="false" dtr="false" t="normal">L16</f>
        <v>0.846153846153846</v>
      </c>
      <c r="M164" s="102" t="n">
        <f aca="false" ca="false" dt2D="false" dtr="false" t="normal">M16</f>
        <v>1</v>
      </c>
      <c r="N164" s="102" t="n">
        <f aca="false" ca="false" dt2D="false" dtr="false" t="normal">N16</f>
        <v>0.384615384615385</v>
      </c>
      <c r="O164" s="103" t="n">
        <f aca="false" ca="false" dt2D="false" dtr="false" t="normal">O16</f>
        <v>0.903846153846154</v>
      </c>
    </row>
    <row outlineLevel="0" r="165">
      <c r="A165" s="100" t="s">
        <v>54</v>
      </c>
      <c r="B165" s="101" t="n">
        <v>1</v>
      </c>
      <c r="C165" s="102" t="n"/>
      <c r="D165" s="113" t="n">
        <f aca="false" ca="false" dt2D="false" dtr="false" t="normal">(E165+F165+G165+H165+I165+J165+K165+L165+M165+N165+O165)/11</f>
        <v>0.675324675324675</v>
      </c>
      <c r="E165" s="102" t="n">
        <f aca="false" ca="false" dt2D="false" dtr="false" t="normal">E49</f>
        <v>0.285714285714286</v>
      </c>
      <c r="F165" s="102" t="n">
        <f aca="false" ca="false" dt2D="false" dtr="false" t="normal">F49</f>
        <v>1</v>
      </c>
      <c r="G165" s="102" t="n">
        <f aca="false" ca="false" dt2D="false" dtr="false" t="normal">G49</f>
        <v>1</v>
      </c>
      <c r="H165" s="102" t="n">
        <f aca="false" ca="false" dt2D="false" dtr="false" t="normal">H49</f>
        <v>0.714285714285714</v>
      </c>
      <c r="I165" s="102" t="n">
        <f aca="false" ca="false" dt2D="false" dtr="false" t="normal">I49</f>
        <v>0.571428571428572</v>
      </c>
      <c r="J165" s="102" t="n">
        <f aca="false" ca="false" dt2D="false" dtr="false" t="normal">J49</f>
        <v>0.714285714285714</v>
      </c>
      <c r="K165" s="102" t="n">
        <f aca="false" ca="false" dt2D="false" dtr="false" t="normal">K49</f>
        <v>0.714285714285714</v>
      </c>
      <c r="L165" s="102" t="n">
        <f aca="false" ca="false" dt2D="false" dtr="false" t="normal">L49</f>
        <v>0</v>
      </c>
      <c r="M165" s="102" t="n">
        <f aca="false" ca="false" dt2D="false" dtr="false" t="normal">M49</f>
        <v>0.857142857142857</v>
      </c>
      <c r="N165" s="102" t="n">
        <f aca="false" ca="false" dt2D="false" dtr="false" t="normal">N49</f>
        <v>0.571428571428572</v>
      </c>
      <c r="O165" s="102" t="n">
        <f aca="false" ca="false" dt2D="false" dtr="false" t="normal">O49</f>
        <v>1</v>
      </c>
    </row>
    <row outlineLevel="0" r="166">
      <c r="A166" s="100" t="s">
        <v>85</v>
      </c>
      <c r="B166" s="101" t="n">
        <v>0.5</v>
      </c>
      <c r="C166" s="102" t="n"/>
      <c r="D166" s="113" t="n">
        <f aca="false" ca="false" dt2D="false" dtr="false" t="normal">(E166+F166+G166+H166+I166+J166+K166+L166+M166+N166+O166)/11</f>
        <v>0.5</v>
      </c>
      <c r="E166" s="102" t="n">
        <f aca="false" ca="false" dt2D="false" dtr="false" t="normal">E86</f>
        <v>0.5</v>
      </c>
      <c r="F166" s="102" t="n">
        <f aca="false" ca="false" dt2D="false" dtr="false" t="normal">F86</f>
        <v>0.5</v>
      </c>
      <c r="G166" s="102" t="n">
        <f aca="false" ca="false" dt2D="false" dtr="false" t="normal">G86</f>
        <v>0.5</v>
      </c>
      <c r="H166" s="102" t="n">
        <f aca="false" ca="false" dt2D="false" dtr="false" t="normal">H86</f>
        <v>0.5</v>
      </c>
      <c r="I166" s="102" t="n">
        <f aca="false" ca="false" dt2D="false" dtr="false" t="normal">I86</f>
        <v>0.5</v>
      </c>
      <c r="J166" s="102" t="n">
        <f aca="false" ca="false" dt2D="false" dtr="false" t="normal">J86</f>
        <v>0.5</v>
      </c>
      <c r="K166" s="102" t="n">
        <f aca="false" ca="false" dt2D="false" dtr="false" t="normal">K86</f>
        <v>0.5</v>
      </c>
      <c r="L166" s="102" t="n">
        <f aca="false" ca="false" dt2D="false" dtr="false" t="normal">L86</f>
        <v>0.5</v>
      </c>
      <c r="M166" s="102" t="n">
        <f aca="false" ca="false" dt2D="false" dtr="false" t="normal">M86</f>
        <v>0.5</v>
      </c>
      <c r="N166" s="102" t="n">
        <f aca="false" ca="false" dt2D="false" dtr="false" t="normal">N86</f>
        <v>0.5</v>
      </c>
      <c r="O166" s="103" t="n">
        <f aca="false" ca="false" dt2D="false" dtr="false" t="normal">O86</f>
        <v>0.5</v>
      </c>
    </row>
    <row outlineLevel="0" r="167">
      <c r="A167" s="100" t="s">
        <v>86</v>
      </c>
      <c r="B167" s="101" t="n">
        <v>1</v>
      </c>
      <c r="C167" s="102" t="n"/>
      <c r="D167" s="113" t="n">
        <f aca="false" ca="false" dt2D="false" dtr="false" t="normal">(E167+F167+G167+H167+I167+J167+K167+L167+M167+N167+O167)/11</f>
        <v>0.545454545454545</v>
      </c>
      <c r="E167" s="102" t="n">
        <f aca="false" ca="false" dt2D="false" dtr="false" t="normal">E88</f>
        <v>1</v>
      </c>
      <c r="F167" s="102" t="n">
        <f aca="false" ca="false" dt2D="false" dtr="false" t="normal">F88</f>
        <v>1</v>
      </c>
      <c r="G167" s="102" t="n">
        <f aca="false" ca="false" dt2D="false" dtr="false" t="normal">G88</f>
        <v>1</v>
      </c>
      <c r="H167" s="102" t="n">
        <f aca="false" ca="false" dt2D="false" dtr="false" t="normal">H88</f>
        <v>0</v>
      </c>
      <c r="I167" s="102" t="n">
        <f aca="false" ca="false" dt2D="false" dtr="false" t="normal">I88</f>
        <v>1</v>
      </c>
      <c r="J167" s="102" t="n">
        <f aca="false" ca="false" dt2D="false" dtr="false" t="normal">J88</f>
        <v>0</v>
      </c>
      <c r="K167" s="102" t="n">
        <f aca="false" ca="false" dt2D="false" dtr="false" t="normal">K88</f>
        <v>0</v>
      </c>
      <c r="L167" s="102" t="n">
        <f aca="false" ca="false" dt2D="false" dtr="false" t="normal">L88</f>
        <v>1</v>
      </c>
      <c r="M167" s="102" t="n">
        <f aca="false" ca="false" dt2D="false" dtr="false" t="normal">M88</f>
        <v>0</v>
      </c>
      <c r="N167" s="102" t="n">
        <f aca="false" ca="false" dt2D="false" dtr="false" t="normal">N88</f>
        <v>1</v>
      </c>
      <c r="O167" s="103" t="n">
        <f aca="false" ca="false" dt2D="false" dtr="false" t="normal">O88</f>
        <v>0</v>
      </c>
    </row>
    <row customFormat="true" ht="25.5" outlineLevel="0" r="168" s="106">
      <c r="A168" s="107" t="s">
        <v>153</v>
      </c>
      <c r="B168" s="108" t="n">
        <f aca="false" ca="false" dt2D="false" dtr="false" t="normal">B160+B161+B162+B163+B164+B165+B166+B167</f>
        <v>7</v>
      </c>
      <c r="C168" s="109" t="n">
        <v>8</v>
      </c>
      <c r="D168" s="109" t="n">
        <f aca="false" ca="false" dt2D="false" dtr="false" t="normal">(E168+F168+G168+H168+I168+J168+K168+L168+M168+N168+O168)/11</f>
        <v>5.69947644947645</v>
      </c>
      <c r="E168" s="109" t="n">
        <f aca="false" ca="false" dt2D="false" dtr="false" t="normal">E160+E161+E162+E163+E164+E165+E166+E167</f>
        <v>5.57322615655949</v>
      </c>
      <c r="F168" s="109" t="n">
        <f aca="false" ca="false" dt2D="false" dtr="false" t="normal">F160+F161+F162+F163+F164+F165+F166+F167</f>
        <v>6.82692307692308</v>
      </c>
      <c r="G168" s="109" t="n">
        <f aca="false" ca="false" dt2D="false" dtr="false" t="normal">G160+G161+G162+G163+G164+G165+G166+G167</f>
        <v>6.4840930674264</v>
      </c>
      <c r="H168" s="109" t="n">
        <f aca="false" ca="false" dt2D="false" dtr="false" t="normal">H160+H161+H162+H163+H164+H165+H166+H167</f>
        <v>5.37026862026862</v>
      </c>
      <c r="I168" s="109" t="n">
        <f aca="false" ca="false" dt2D="false" dtr="false" t="normal">I160+I161+I162+I163+I164+I165+I166+I167</f>
        <v>5.26278659611993</v>
      </c>
      <c r="J168" s="109" t="n">
        <f aca="false" ca="false" dt2D="false" dtr="false" t="normal">J160+J161+J162+J163+J164+J165+J166+J167</f>
        <v>5.40137023470357</v>
      </c>
      <c r="K168" s="109" t="n">
        <f aca="false" ca="false" dt2D="false" dtr="false" t="normal">K160+K161+K162+K163+K164+K165+K166+K167</f>
        <v>5.02102835436169</v>
      </c>
      <c r="L168" s="109" t="n">
        <f aca="false" ca="false" dt2D="false" dtr="false" t="normal">L160+L161+L162+L163+L164+L165+L166+L167</f>
        <v>5.67331433998101</v>
      </c>
      <c r="M168" s="109" t="n">
        <f aca="false" ca="false" dt2D="false" dtr="false" t="normal">M160+M161+M162+M163+M164+M165+M166+M167</f>
        <v>5.84479717813051</v>
      </c>
      <c r="N168" s="109" t="n">
        <f aca="false" ca="false" dt2D="false" dtr="false" t="normal">N160+N161+N162+N163+N164+N165+N166+N167</f>
        <v>5.45604395604396</v>
      </c>
      <c r="O168" s="111" t="n">
        <f aca="false" ca="false" dt2D="false" dtr="false" t="normal">O160+O161+O162+O163+O164+O165+O166+O167</f>
        <v>5.7803893637227</v>
      </c>
      <c r="P168" s="112" t="n"/>
      <c r="Q168" s="112" t="n"/>
      <c r="R168" s="112" t="n"/>
      <c r="S168" s="112" t="n"/>
      <c r="T168" s="112" t="n"/>
      <c r="U168" s="112" t="n"/>
      <c r="V168" s="112" t="n"/>
      <c r="W168" s="112" t="n"/>
      <c r="X168" s="112" t="n"/>
      <c r="Y168" s="112" t="n"/>
      <c r="Z168" s="112" t="n"/>
      <c r="AA168" s="112" t="n"/>
      <c r="AB168" s="112" t="n"/>
      <c r="AC168" s="112" t="n"/>
      <c r="AD168" s="112" t="n"/>
      <c r="AE168" s="112" t="n"/>
      <c r="AF168" s="112" t="n"/>
      <c r="AG168" s="112" t="n"/>
      <c r="AH168" s="112" t="n"/>
      <c r="AI168" s="112" t="n"/>
      <c r="AJ168" s="112" t="n"/>
    </row>
    <row outlineLevel="0" r="169">
      <c r="A169" s="100" t="s">
        <v>57</v>
      </c>
      <c r="B169" s="101" t="n">
        <v>1</v>
      </c>
      <c r="C169" s="102" t="n"/>
      <c r="D169" s="113" t="n">
        <f aca="false" ca="false" dt2D="false" dtr="false" t="normal">(E169+F169+G169+H169+I169+J169+K169+L169+M169+N169+O169)/11</f>
        <v>1</v>
      </c>
      <c r="E169" s="102" t="n">
        <f aca="false" ca="false" dt2D="false" dtr="false" t="normal">E56</f>
        <v>1</v>
      </c>
      <c r="F169" s="102" t="n">
        <f aca="false" ca="false" dt2D="false" dtr="false" t="normal">F56</f>
        <v>1</v>
      </c>
      <c r="G169" s="102" t="n">
        <f aca="false" ca="false" dt2D="false" dtr="false" t="normal">G56</f>
        <v>1</v>
      </c>
      <c r="H169" s="102" t="n">
        <f aca="false" ca="false" dt2D="false" dtr="false" t="normal">H56</f>
        <v>1</v>
      </c>
      <c r="I169" s="102" t="n">
        <f aca="false" ca="false" dt2D="false" dtr="false" t="normal">I56</f>
        <v>1</v>
      </c>
      <c r="J169" s="102" t="n">
        <f aca="false" ca="false" dt2D="false" dtr="false" t="normal">J56</f>
        <v>1</v>
      </c>
      <c r="K169" s="102" t="n">
        <f aca="false" ca="false" dt2D="false" dtr="false" t="normal">K56</f>
        <v>1</v>
      </c>
      <c r="L169" s="102" t="n">
        <f aca="false" ca="false" dt2D="false" dtr="false" t="normal">L56</f>
        <v>1</v>
      </c>
      <c r="M169" s="102" t="n">
        <f aca="false" ca="false" dt2D="false" dtr="false" t="normal">M56</f>
        <v>1</v>
      </c>
      <c r="N169" s="102" t="n">
        <f aca="false" ca="false" dt2D="false" dtr="false" t="normal">N56</f>
        <v>1</v>
      </c>
      <c r="O169" s="103" t="n">
        <f aca="false" ca="false" dt2D="false" dtr="false" t="normal">O56</f>
        <v>1</v>
      </c>
    </row>
    <row outlineLevel="0" r="170">
      <c r="A170" s="100" t="s">
        <v>88</v>
      </c>
      <c r="B170" s="101" t="n">
        <v>1</v>
      </c>
      <c r="C170" s="102" t="n"/>
      <c r="D170" s="113" t="n">
        <f aca="false" ca="false" dt2D="false" dtr="false" t="normal">(E170+F170+G170+H170+I170+J170+K170+L170+M170+N170+O170)/11</f>
        <v>1</v>
      </c>
      <c r="E170" s="102" t="n">
        <f aca="false" ca="false" dt2D="false" dtr="false" t="normal">E96</f>
        <v>1</v>
      </c>
      <c r="F170" s="102" t="n">
        <f aca="false" ca="false" dt2D="false" dtr="false" t="normal">F96</f>
        <v>1</v>
      </c>
      <c r="G170" s="102" t="n">
        <f aca="false" ca="false" dt2D="false" dtr="false" t="normal">G96</f>
        <v>1</v>
      </c>
      <c r="H170" s="102" t="n">
        <f aca="false" ca="false" dt2D="false" dtr="false" t="normal">H96</f>
        <v>1</v>
      </c>
      <c r="I170" s="102" t="n">
        <f aca="false" ca="false" dt2D="false" dtr="false" t="normal">I96</f>
        <v>1</v>
      </c>
      <c r="J170" s="102" t="n">
        <f aca="false" ca="false" dt2D="false" dtr="false" t="normal">J96</f>
        <v>1</v>
      </c>
      <c r="K170" s="102" t="n">
        <f aca="false" ca="false" dt2D="false" dtr="false" t="normal">K96</f>
        <v>1</v>
      </c>
      <c r="L170" s="102" t="n">
        <f aca="false" ca="false" dt2D="false" dtr="false" t="normal">L96</f>
        <v>1</v>
      </c>
      <c r="M170" s="102" t="n">
        <f aca="false" ca="false" dt2D="false" dtr="false" t="normal">M96</f>
        <v>1</v>
      </c>
      <c r="N170" s="102" t="n">
        <f aca="false" ca="false" dt2D="false" dtr="false" t="normal">N96</f>
        <v>1</v>
      </c>
      <c r="O170" s="103" t="n">
        <f aca="false" ca="false" dt2D="false" dtr="false" t="normal">O96</f>
        <v>1</v>
      </c>
    </row>
    <row outlineLevel="0" r="171">
      <c r="A171" s="100" t="s">
        <v>90</v>
      </c>
      <c r="B171" s="101" t="n">
        <v>2</v>
      </c>
      <c r="C171" s="102" t="n"/>
      <c r="D171" s="113" t="n">
        <f aca="false" ca="false" dt2D="false" dtr="false" t="normal">(E171+F171+G171+H171+I171+J171+K171+L171+M171+N171+O171)/11</f>
        <v>2</v>
      </c>
      <c r="E171" s="102" t="n">
        <f aca="false" ca="false" dt2D="false" dtr="false" t="normal">E98</f>
        <v>2</v>
      </c>
      <c r="F171" s="102" t="n">
        <f aca="false" ca="false" dt2D="false" dtr="false" t="normal">F98</f>
        <v>2</v>
      </c>
      <c r="G171" s="102" t="n">
        <f aca="false" ca="false" dt2D="false" dtr="false" t="normal">G98</f>
        <v>2</v>
      </c>
      <c r="H171" s="102" t="n">
        <f aca="false" ca="false" dt2D="false" dtr="false" t="normal">H98</f>
        <v>2</v>
      </c>
      <c r="I171" s="102" t="n">
        <f aca="false" ca="false" dt2D="false" dtr="false" t="normal">I98</f>
        <v>2</v>
      </c>
      <c r="J171" s="102" t="n">
        <f aca="false" ca="false" dt2D="false" dtr="false" t="normal">J98</f>
        <v>2</v>
      </c>
      <c r="K171" s="102" t="n">
        <f aca="false" ca="false" dt2D="false" dtr="false" t="normal">K98</f>
        <v>2</v>
      </c>
      <c r="L171" s="102" t="n">
        <f aca="false" ca="false" dt2D="false" dtr="false" t="normal">L98</f>
        <v>2</v>
      </c>
      <c r="M171" s="102" t="n">
        <f aca="false" ca="false" dt2D="false" dtr="false" t="normal">M98</f>
        <v>2</v>
      </c>
      <c r="N171" s="102" t="n">
        <f aca="false" ca="false" dt2D="false" dtr="false" t="normal">N98</f>
        <v>2</v>
      </c>
      <c r="O171" s="103" t="n">
        <f aca="false" ca="false" dt2D="false" dtr="false" t="normal">O98</f>
        <v>2</v>
      </c>
    </row>
    <row outlineLevel="0" r="172">
      <c r="A172" s="100" t="s">
        <v>91</v>
      </c>
      <c r="B172" s="101" t="n">
        <v>1.5</v>
      </c>
      <c r="C172" s="102" t="n"/>
      <c r="D172" s="113" t="n">
        <f aca="false" ca="false" dt2D="false" dtr="false" t="normal">(E172+F172+G172+H172+I172+J172+K172+L172+M172+N172+O172)/11</f>
        <v>1.5</v>
      </c>
      <c r="E172" s="102" t="n">
        <f aca="false" ca="false" dt2D="false" dtr="false" t="normal">E100</f>
        <v>1.5</v>
      </c>
      <c r="F172" s="102" t="n">
        <f aca="false" ca="false" dt2D="false" dtr="false" t="normal">F100</f>
        <v>1.5</v>
      </c>
      <c r="G172" s="102" t="n">
        <f aca="false" ca="false" dt2D="false" dtr="false" t="normal">G100</f>
        <v>1.5</v>
      </c>
      <c r="H172" s="102" t="n">
        <f aca="false" ca="false" dt2D="false" dtr="false" t="normal">H100</f>
        <v>1.5</v>
      </c>
      <c r="I172" s="102" t="n">
        <f aca="false" ca="false" dt2D="false" dtr="false" t="normal">I100</f>
        <v>1.5</v>
      </c>
      <c r="J172" s="102" t="n">
        <f aca="false" ca="false" dt2D="false" dtr="false" t="normal">J100</f>
        <v>1.5</v>
      </c>
      <c r="K172" s="102" t="n">
        <f aca="false" ca="false" dt2D="false" dtr="false" t="normal">K100</f>
        <v>1.5</v>
      </c>
      <c r="L172" s="102" t="n">
        <f aca="false" ca="false" dt2D="false" dtr="false" t="normal">L100</f>
        <v>1.5</v>
      </c>
      <c r="M172" s="102" t="n">
        <f aca="false" ca="false" dt2D="false" dtr="false" t="normal">M100</f>
        <v>1.5</v>
      </c>
      <c r="N172" s="102" t="n">
        <f aca="false" ca="false" dt2D="false" dtr="false" t="normal">N100</f>
        <v>1.5</v>
      </c>
      <c r="O172" s="103" t="n">
        <f aca="false" ca="false" dt2D="false" dtr="false" t="normal">O100</f>
        <v>1.5</v>
      </c>
    </row>
    <row outlineLevel="0" r="173">
      <c r="A173" s="100" t="s">
        <v>58</v>
      </c>
      <c r="B173" s="101" t="n">
        <v>2.5</v>
      </c>
      <c r="C173" s="102" t="n"/>
      <c r="D173" s="113" t="n">
        <f aca="false" ca="false" dt2D="false" dtr="false" t="normal">(E173+F173+G173+H173+I173+J173+K173+L173+M173+N173+O173)/11</f>
        <v>2.5</v>
      </c>
      <c r="E173" s="102" t="n">
        <f aca="false" ca="false" dt2D="false" dtr="false" t="normal">E58</f>
        <v>2.5</v>
      </c>
      <c r="F173" s="102" t="n">
        <f aca="false" ca="false" dt2D="false" dtr="false" t="normal">F58</f>
        <v>2.5</v>
      </c>
      <c r="G173" s="102" t="n">
        <f aca="false" ca="false" dt2D="false" dtr="false" t="normal">G58</f>
        <v>2.5</v>
      </c>
      <c r="H173" s="102" t="n">
        <f aca="false" ca="false" dt2D="false" dtr="false" t="normal">H58</f>
        <v>2.5</v>
      </c>
      <c r="I173" s="102" t="n">
        <f aca="false" ca="false" dt2D="false" dtr="false" t="normal">I58</f>
        <v>2.5</v>
      </c>
      <c r="J173" s="102" t="n">
        <f aca="false" ca="false" dt2D="false" dtr="false" t="normal">J58</f>
        <v>2.5</v>
      </c>
      <c r="K173" s="102" t="n">
        <f aca="false" ca="false" dt2D="false" dtr="false" t="normal">K58</f>
        <v>2.5</v>
      </c>
      <c r="L173" s="102" t="n">
        <f aca="false" ca="false" dt2D="false" dtr="false" t="normal">L58</f>
        <v>2.5</v>
      </c>
      <c r="M173" s="102" t="n">
        <f aca="false" ca="false" dt2D="false" dtr="false" t="normal">M58</f>
        <v>2.5</v>
      </c>
      <c r="N173" s="102" t="n">
        <f aca="false" ca="false" dt2D="false" dtr="false" t="normal">N58</f>
        <v>2.5</v>
      </c>
      <c r="O173" s="103" t="n">
        <f aca="false" ca="false" dt2D="false" dtr="false" t="normal">O58</f>
        <v>2.5</v>
      </c>
    </row>
    <row customFormat="true" ht="25.5" outlineLevel="0" r="174" s="106">
      <c r="A174" s="107" t="s">
        <v>154</v>
      </c>
      <c r="B174" s="108" t="n">
        <f aca="false" ca="false" dt2D="false" dtr="false" t="normal">SUM(B169:B173)</f>
        <v>8</v>
      </c>
      <c r="C174" s="109" t="n">
        <v>5</v>
      </c>
      <c r="D174" s="109" t="n">
        <f aca="false" ca="false" dt2D="false" dtr="false" t="normal">(E174+F174+G174+H174+I174+J174+K174+L174+M174+N174+O174)/11</f>
        <v>8</v>
      </c>
      <c r="E174" s="109" t="n">
        <f aca="false" ca="false" dt2D="false" dtr="false" t="normal">E169+E170+E171+E172+E173</f>
        <v>8</v>
      </c>
      <c r="F174" s="109" t="n">
        <f aca="false" ca="false" dt2D="false" dtr="false" t="normal">F169+F170+F171+F172+F173</f>
        <v>8</v>
      </c>
      <c r="G174" s="109" t="n">
        <f aca="false" ca="false" dt2D="false" dtr="false" t="normal">G169+G170+G171+G172+G173</f>
        <v>8</v>
      </c>
      <c r="H174" s="109" t="n">
        <f aca="false" ca="false" dt2D="false" dtr="false" t="normal">H169+H170+H171+H172+H173</f>
        <v>8</v>
      </c>
      <c r="I174" s="109" t="n">
        <f aca="false" ca="false" dt2D="false" dtr="false" t="normal">I169+I170+I171+I172+I173</f>
        <v>8</v>
      </c>
      <c r="J174" s="109" t="n">
        <f aca="false" ca="false" dt2D="false" dtr="false" t="normal">J169+J170+J171+J172+J173</f>
        <v>8</v>
      </c>
      <c r="K174" s="109" t="n">
        <f aca="false" ca="false" dt2D="false" dtr="false" t="normal">K169+K170+K171+K172+K173</f>
        <v>8</v>
      </c>
      <c r="L174" s="109" t="n">
        <f aca="false" ca="false" dt2D="false" dtr="false" t="normal">L169+L170+L171+L172+L173</f>
        <v>8</v>
      </c>
      <c r="M174" s="109" t="n">
        <f aca="false" ca="false" dt2D="false" dtr="false" t="normal">M169+M170+M171+M172+M173</f>
        <v>8</v>
      </c>
      <c r="N174" s="109" t="n">
        <f aca="false" ca="false" dt2D="false" dtr="false" t="normal">N169+N170+N171+N172+N173</f>
        <v>8</v>
      </c>
      <c r="O174" s="111" t="n">
        <f aca="false" ca="false" dt2D="false" dtr="false" t="normal">O169+O170+O171+O172+O173</f>
        <v>8</v>
      </c>
      <c r="P174" s="112" t="n"/>
      <c r="Q174" s="112" t="n"/>
      <c r="R174" s="112" t="n"/>
      <c r="S174" s="112" t="n"/>
      <c r="T174" s="112" t="n"/>
      <c r="U174" s="112" t="n"/>
      <c r="V174" s="112" t="n"/>
      <c r="W174" s="112" t="n"/>
      <c r="X174" s="112" t="n"/>
      <c r="Y174" s="112" t="n"/>
      <c r="Z174" s="112" t="n"/>
      <c r="AA174" s="112" t="n"/>
      <c r="AB174" s="112" t="n"/>
      <c r="AC174" s="112" t="n"/>
      <c r="AD174" s="112" t="n"/>
      <c r="AE174" s="112" t="n"/>
      <c r="AF174" s="112" t="n"/>
      <c r="AG174" s="112" t="n"/>
      <c r="AH174" s="112" t="n"/>
      <c r="AI174" s="112" t="n"/>
      <c r="AJ174" s="112" t="n"/>
    </row>
    <row outlineLevel="0" r="175">
      <c r="A175" s="100" t="s">
        <v>28</v>
      </c>
      <c r="B175" s="101" t="n">
        <v>1.2</v>
      </c>
      <c r="C175" s="102" t="n"/>
      <c r="D175" s="113" t="n">
        <f aca="false" ca="false" dt2D="false" dtr="false" t="normal">(E175+F175+G175+H175+I175+J175+K175+L175+M175+N175+O175)/11</f>
        <v>0.894545454545455</v>
      </c>
      <c r="E175" s="102" t="n">
        <f aca="false" ca="false" dt2D="false" dtr="false" t="normal">E21</f>
        <v>0</v>
      </c>
      <c r="F175" s="102" t="n">
        <f aca="false" ca="false" dt2D="false" dtr="false" t="normal">F21</f>
        <v>1.056</v>
      </c>
      <c r="G175" s="102" t="n">
        <f aca="false" ca="false" dt2D="false" dtr="false" t="normal">G21</f>
        <v>1.2</v>
      </c>
      <c r="H175" s="102" t="n">
        <f aca="false" ca="false" dt2D="false" dtr="false" t="normal">H21</f>
        <v>0.72</v>
      </c>
      <c r="I175" s="102" t="n">
        <f aca="false" ca="false" dt2D="false" dtr="false" t="normal">I21</f>
        <v>1.104</v>
      </c>
      <c r="J175" s="102" t="n">
        <f aca="false" ca="false" dt2D="false" dtr="false" t="normal">J21</f>
        <v>0.288</v>
      </c>
      <c r="K175" s="102" t="n">
        <f aca="false" ca="false" dt2D="false" dtr="false" t="normal">K21</f>
        <v>1.584</v>
      </c>
      <c r="L175" s="102" t="n">
        <f aca="false" ca="false" dt2D="false" dtr="false" t="normal">L21</f>
        <v>1.2</v>
      </c>
      <c r="M175" s="102" t="n">
        <f aca="false" ca="false" dt2D="false" dtr="false" t="normal">M21</f>
        <v>0.96</v>
      </c>
      <c r="N175" s="102" t="n">
        <f aca="false" ca="false" dt2D="false" dtr="false" t="normal">N21</f>
        <v>0.816</v>
      </c>
      <c r="O175" s="103" t="n">
        <f aca="false" ca="false" dt2D="false" dtr="false" t="normal">O21</f>
        <v>0.912</v>
      </c>
    </row>
    <row outlineLevel="0" r="176">
      <c r="A176" s="100" t="s">
        <v>93</v>
      </c>
      <c r="B176" s="101" t="n">
        <v>0.6</v>
      </c>
      <c r="C176" s="102" t="n"/>
      <c r="D176" s="113" t="n">
        <f aca="false" ca="false" dt2D="false" dtr="false" t="normal">(E176+F176+G176+H176+I176+J176+K176+L176+M176+N176+O176)/11</f>
        <v>0.6</v>
      </c>
      <c r="E176" s="102" t="n">
        <f aca="false" ca="false" dt2D="false" dtr="false" t="normal">E107</f>
        <v>0.6</v>
      </c>
      <c r="F176" s="102" t="n">
        <f aca="false" ca="false" dt2D="false" dtr="false" t="normal">F107</f>
        <v>0.6</v>
      </c>
      <c r="G176" s="102" t="n">
        <f aca="false" ca="false" dt2D="false" dtr="false" t="normal">G107</f>
        <v>0.6</v>
      </c>
      <c r="H176" s="102" t="n">
        <f aca="false" ca="false" dt2D="false" dtr="false" t="normal">H107</f>
        <v>0.6</v>
      </c>
      <c r="I176" s="102" t="n">
        <f aca="false" ca="false" dt2D="false" dtr="false" t="normal">I107</f>
        <v>0.6</v>
      </c>
      <c r="J176" s="102" t="n">
        <f aca="false" ca="false" dt2D="false" dtr="false" t="normal">J107</f>
        <v>0.6</v>
      </c>
      <c r="K176" s="102" t="n">
        <f aca="false" ca="false" dt2D="false" dtr="false" t="normal">K107</f>
        <v>0.6</v>
      </c>
      <c r="L176" s="102" t="n">
        <f aca="false" ca="false" dt2D="false" dtr="false" t="normal">L107</f>
        <v>0.6</v>
      </c>
      <c r="M176" s="102" t="n">
        <f aca="false" ca="false" dt2D="false" dtr="false" t="normal">M107</f>
        <v>0.6</v>
      </c>
      <c r="N176" s="102" t="n">
        <f aca="false" ca="false" dt2D="false" dtr="false" t="normal">N107</f>
        <v>0.6</v>
      </c>
      <c r="O176" s="103" t="n">
        <f aca="false" ca="false" dt2D="false" dtr="false" t="normal">O107</f>
        <v>0.6</v>
      </c>
    </row>
    <row ht="12.75" outlineLevel="0" r="177">
      <c r="A177" s="100" t="s">
        <v>95</v>
      </c>
      <c r="B177" s="101" t="n">
        <v>0.85</v>
      </c>
      <c r="C177" s="102" t="n"/>
      <c r="D177" s="113" t="n">
        <f aca="false" ca="false" dt2D="false" dtr="false" t="normal">(E177+F177+G177+H177+I177+J177+K177+L177+M177+N177+O177)/11</f>
        <v>0.85</v>
      </c>
      <c r="E177" s="102" t="n">
        <f aca="false" ca="false" dt2D="false" dtr="false" t="normal">E109</f>
        <v>0.85</v>
      </c>
      <c r="F177" s="102" t="n">
        <f aca="false" ca="false" dt2D="false" dtr="false" t="normal">F109</f>
        <v>0.85</v>
      </c>
      <c r="G177" s="102" t="n">
        <f aca="false" ca="false" dt2D="false" dtr="false" t="normal">G109</f>
        <v>0.85</v>
      </c>
      <c r="H177" s="102" t="n">
        <f aca="false" ca="false" dt2D="false" dtr="false" t="normal">H109</f>
        <v>0.85</v>
      </c>
      <c r="I177" s="102" t="n">
        <f aca="false" ca="false" dt2D="false" dtr="false" t="normal">I109</f>
        <v>0.85</v>
      </c>
      <c r="J177" s="102" t="n">
        <f aca="false" ca="false" dt2D="false" dtr="false" t="normal">J109</f>
        <v>0.85</v>
      </c>
      <c r="K177" s="102" t="n">
        <f aca="false" ca="false" dt2D="false" dtr="false" t="normal">K109</f>
        <v>0.85</v>
      </c>
      <c r="L177" s="102" t="n">
        <f aca="false" ca="false" dt2D="false" dtr="false" t="normal">L109</f>
        <v>0.85</v>
      </c>
      <c r="M177" s="102" t="n">
        <f aca="false" ca="false" dt2D="false" dtr="false" t="normal">M109</f>
        <v>0.85</v>
      </c>
      <c r="N177" s="102" t="n">
        <f aca="false" ca="false" dt2D="false" dtr="false" t="normal">N109</f>
        <v>0.85</v>
      </c>
      <c r="O177" s="103" t="n">
        <f aca="false" ca="false" dt2D="false" dtr="false" t="normal">O109</f>
        <v>0.85</v>
      </c>
    </row>
    <row outlineLevel="0" r="178">
      <c r="A178" s="100" t="s">
        <v>97</v>
      </c>
      <c r="B178" s="101" t="n">
        <v>1.35</v>
      </c>
      <c r="C178" s="102" t="n"/>
      <c r="D178" s="113" t="n">
        <f aca="false" ca="false" dt2D="false" dtr="false" t="normal">(E178+F178+G178+H178+I178+J178+K178+L178+M178+N178+O178)/11</f>
        <v>1.35</v>
      </c>
      <c r="E178" s="102" t="n">
        <f aca="false" ca="false" dt2D="false" dtr="false" t="normal">E111</f>
        <v>1.35</v>
      </c>
      <c r="F178" s="102" t="n">
        <f aca="false" ca="false" dt2D="false" dtr="false" t="normal">F111</f>
        <v>1.35</v>
      </c>
      <c r="G178" s="102" t="n">
        <f aca="false" ca="false" dt2D="false" dtr="false" t="normal">G111</f>
        <v>1.35</v>
      </c>
      <c r="H178" s="102" t="n">
        <f aca="false" ca="false" dt2D="false" dtr="false" t="normal">H111</f>
        <v>1.35</v>
      </c>
      <c r="I178" s="102" t="n">
        <f aca="false" ca="false" dt2D="false" dtr="false" t="normal">I111</f>
        <v>1.35</v>
      </c>
      <c r="J178" s="102" t="n">
        <f aca="false" ca="false" dt2D="false" dtr="false" t="normal">J111</f>
        <v>1.35</v>
      </c>
      <c r="K178" s="102" t="n">
        <f aca="false" ca="false" dt2D="false" dtr="false" t="normal">K111</f>
        <v>1.35</v>
      </c>
      <c r="L178" s="102" t="n">
        <f aca="false" ca="false" dt2D="false" dtr="false" t="normal">L111</f>
        <v>1.35</v>
      </c>
      <c r="M178" s="102" t="n">
        <f aca="false" ca="false" dt2D="false" dtr="false" t="normal">M111</f>
        <v>1.35</v>
      </c>
      <c r="N178" s="102" t="n">
        <f aca="false" ca="false" dt2D="false" dtr="false" t="normal">N111</f>
        <v>1.35</v>
      </c>
      <c r="O178" s="103" t="n">
        <f aca="false" ca="false" dt2D="false" dtr="false" t="normal">O111</f>
        <v>1.35</v>
      </c>
    </row>
    <row outlineLevel="0" r="179">
      <c r="A179" s="100" t="s">
        <v>98</v>
      </c>
      <c r="B179" s="101" t="n">
        <v>1.6</v>
      </c>
      <c r="C179" s="102" t="n"/>
      <c r="D179" s="113" t="n">
        <f aca="false" ca="false" dt2D="false" dtr="false" t="normal">(E179+F179+G179+H179+I179+J179+K179+L179+M179+N179+O179)/11</f>
        <v>1.6</v>
      </c>
      <c r="E179" s="102" t="n">
        <f aca="false" ca="false" dt2D="false" dtr="false" t="normal">E113</f>
        <v>1.6</v>
      </c>
      <c r="F179" s="102" t="n">
        <f aca="false" ca="false" dt2D="false" dtr="false" t="normal">F113</f>
        <v>1.6</v>
      </c>
      <c r="G179" s="102" t="n">
        <f aca="false" ca="false" dt2D="false" dtr="false" t="normal">G113</f>
        <v>1.6</v>
      </c>
      <c r="H179" s="102" t="n">
        <f aca="false" ca="false" dt2D="false" dtr="false" t="normal">H113</f>
        <v>1.6</v>
      </c>
      <c r="I179" s="102" t="n">
        <f aca="false" ca="false" dt2D="false" dtr="false" t="normal">I113</f>
        <v>1.6</v>
      </c>
      <c r="J179" s="102" t="n">
        <f aca="false" ca="false" dt2D="false" dtr="false" t="normal">J113</f>
        <v>1.6</v>
      </c>
      <c r="K179" s="102" t="n">
        <f aca="false" ca="false" dt2D="false" dtr="false" t="normal">K113</f>
        <v>1.6</v>
      </c>
      <c r="L179" s="102" t="n">
        <f aca="false" ca="false" dt2D="false" dtr="false" t="normal">L113</f>
        <v>1.6</v>
      </c>
      <c r="M179" s="102" t="n">
        <f aca="false" ca="false" dt2D="false" dtr="false" t="normal">M113</f>
        <v>1.6</v>
      </c>
      <c r="N179" s="102" t="n">
        <f aca="false" ca="false" dt2D="false" dtr="false" t="normal">N113</f>
        <v>1.6</v>
      </c>
      <c r="O179" s="103" t="n">
        <f aca="false" ca="false" dt2D="false" dtr="false" t="normal">O113</f>
        <v>1.6</v>
      </c>
    </row>
    <row customFormat="true" ht="25.5" outlineLevel="0" r="180" s="106">
      <c r="A180" s="107" t="s">
        <v>155</v>
      </c>
      <c r="B180" s="108" t="n">
        <f aca="false" ca="false" dt2D="false" dtr="false" t="normal">SUM(B175:B179)</f>
        <v>5.6</v>
      </c>
      <c r="C180" s="109" t="n">
        <v>5</v>
      </c>
      <c r="D180" s="109" t="n">
        <f aca="false" ca="false" dt2D="false" dtr="false" t="normal">(E180+F180+G180+H180+I180+J180+K180+L180+M180+N180+O180)/11</f>
        <v>5.29454545454545</v>
      </c>
      <c r="E180" s="109" t="n">
        <f aca="false" ca="false" dt2D="false" dtr="false" t="normal">SUM(E175:E179)</f>
        <v>4.4</v>
      </c>
      <c r="F180" s="109" t="n">
        <f aca="false" ca="false" dt2D="false" dtr="false" t="normal">SUM(F175:F179)</f>
        <v>5.456</v>
      </c>
      <c r="G180" s="109" t="n">
        <f aca="false" ca="false" dt2D="false" dtr="false" t="normal">SUM(G175:G179)</f>
        <v>5.6</v>
      </c>
      <c r="H180" s="109" t="n">
        <f aca="false" ca="false" dt2D="false" dtr="false" t="normal">SUM(H175:H179)</f>
        <v>5.12</v>
      </c>
      <c r="I180" s="109" t="n">
        <f aca="false" ca="false" dt2D="false" dtr="false" t="normal">SUM(I175:I179)</f>
        <v>5.504</v>
      </c>
      <c r="J180" s="109" t="n">
        <f aca="false" ca="false" dt2D="false" dtr="false" t="normal">SUM(J175:J179)</f>
        <v>4.688</v>
      </c>
      <c r="K180" s="109" t="n">
        <f aca="false" ca="false" dt2D="false" dtr="false" t="normal">SUM(K175:K179)</f>
        <v>5.984</v>
      </c>
      <c r="L180" s="109" t="n">
        <f aca="false" ca="false" dt2D="false" dtr="false" t="normal">SUM(L175:L179)</f>
        <v>5.6</v>
      </c>
      <c r="M180" s="109" t="n">
        <f aca="false" ca="false" dt2D="false" dtr="false" t="normal">SUM(M175:M179)</f>
        <v>5.36</v>
      </c>
      <c r="N180" s="109" t="n">
        <f aca="false" ca="false" dt2D="false" dtr="false" t="normal">SUM(N175:N179)</f>
        <v>5.216</v>
      </c>
      <c r="O180" s="111" t="n">
        <f aca="false" ca="false" dt2D="false" dtr="false" t="normal">SUM(O175:O179)</f>
        <v>5.312</v>
      </c>
      <c r="P180" s="112" t="n"/>
      <c r="Q180" s="112" t="n"/>
      <c r="R180" s="112" t="n"/>
      <c r="S180" s="112" t="n"/>
      <c r="T180" s="112" t="n"/>
      <c r="U180" s="112" t="n"/>
      <c r="V180" s="112" t="n"/>
      <c r="W180" s="112" t="n"/>
      <c r="X180" s="112" t="n"/>
      <c r="Y180" s="112" t="n"/>
      <c r="Z180" s="112" t="n"/>
      <c r="AA180" s="112" t="n"/>
      <c r="AB180" s="112" t="n"/>
      <c r="AC180" s="112" t="n"/>
      <c r="AD180" s="112" t="n"/>
      <c r="AE180" s="112" t="n"/>
      <c r="AF180" s="112" t="n"/>
      <c r="AG180" s="112" t="n"/>
      <c r="AH180" s="112" t="n"/>
      <c r="AI180" s="112" t="n"/>
      <c r="AJ180" s="112" t="n"/>
    </row>
    <row outlineLevel="0" r="181">
      <c r="A181" s="100" t="s">
        <v>100</v>
      </c>
      <c r="B181" s="101" t="n">
        <v>1.7</v>
      </c>
      <c r="C181" s="102" t="n"/>
      <c r="D181" s="113" t="n">
        <f aca="false" ca="false" dt2D="false" dtr="false" t="normal">(E181+F181+G181+H181+I181+J181+K181+L181+M181+N181+O181)/11</f>
        <v>1.7</v>
      </c>
      <c r="E181" s="102" t="n">
        <f aca="false" ca="false" dt2D="false" dtr="false" t="normal">E120</f>
        <v>1.7</v>
      </c>
      <c r="F181" s="102" t="n">
        <f aca="false" ca="false" dt2D="false" dtr="false" t="normal">F120</f>
        <v>1.7</v>
      </c>
      <c r="G181" s="102" t="n">
        <f aca="false" ca="false" dt2D="false" dtr="false" t="normal">G120</f>
        <v>1.7</v>
      </c>
      <c r="H181" s="102" t="n">
        <f aca="false" ca="false" dt2D="false" dtr="false" t="normal">H120</f>
        <v>1.7</v>
      </c>
      <c r="I181" s="102" t="n">
        <f aca="false" ca="false" dt2D="false" dtr="false" t="normal">I120</f>
        <v>1.7</v>
      </c>
      <c r="J181" s="102" t="n">
        <f aca="false" ca="false" dt2D="false" dtr="false" t="normal">J120</f>
        <v>1.7</v>
      </c>
      <c r="K181" s="102" t="n">
        <f aca="false" ca="false" dt2D="false" dtr="false" t="normal">K120</f>
        <v>1.7</v>
      </c>
      <c r="L181" s="102" t="n">
        <f aca="false" ca="false" dt2D="false" dtr="false" t="normal">L120</f>
        <v>1.7</v>
      </c>
      <c r="M181" s="102" t="n">
        <f aca="false" ca="false" dt2D="false" dtr="false" t="normal">M120</f>
        <v>1.7</v>
      </c>
      <c r="N181" s="102" t="n">
        <f aca="false" ca="false" dt2D="false" dtr="false" t="normal">N120</f>
        <v>1.7</v>
      </c>
      <c r="O181" s="103" t="n">
        <f aca="false" ca="false" dt2D="false" dtr="false" t="normal">O120</f>
        <v>1.7</v>
      </c>
    </row>
    <row outlineLevel="0" r="182">
      <c r="A182" s="100" t="s">
        <v>102</v>
      </c>
      <c r="B182" s="101" t="n">
        <v>1.3</v>
      </c>
      <c r="C182" s="102" t="n"/>
      <c r="D182" s="113" t="n">
        <f aca="false" ca="false" dt2D="false" dtr="false" t="normal">(E182+F182+G182+H182+I182+J182+K182+L182+M182+N182+O182)/11</f>
        <v>1.3</v>
      </c>
      <c r="E182" s="102" t="n">
        <f aca="false" ca="false" dt2D="false" dtr="false" t="normal">E122</f>
        <v>1.3</v>
      </c>
      <c r="F182" s="102" t="n">
        <f aca="false" ca="false" dt2D="false" dtr="false" t="normal">F122</f>
        <v>1.3</v>
      </c>
      <c r="G182" s="102" t="n">
        <f aca="false" ca="false" dt2D="false" dtr="false" t="normal">G122</f>
        <v>1.3</v>
      </c>
      <c r="H182" s="102" t="n">
        <f aca="false" ca="false" dt2D="false" dtr="false" t="normal">H122</f>
        <v>1.3</v>
      </c>
      <c r="I182" s="102" t="n">
        <f aca="false" ca="false" dt2D="false" dtr="false" t="normal">I122</f>
        <v>1.3</v>
      </c>
      <c r="J182" s="102" t="n">
        <f aca="false" ca="false" dt2D="false" dtr="false" t="normal">J122</f>
        <v>1.3</v>
      </c>
      <c r="K182" s="102" t="n">
        <f aca="false" ca="false" dt2D="false" dtr="false" t="normal">K122</f>
        <v>1.3</v>
      </c>
      <c r="L182" s="102" t="n">
        <f aca="false" ca="false" dt2D="false" dtr="false" t="normal">L122</f>
        <v>1.3</v>
      </c>
      <c r="M182" s="102" t="n">
        <f aca="false" ca="false" dt2D="false" dtr="false" t="normal">M122</f>
        <v>1.3</v>
      </c>
      <c r="N182" s="102" t="n">
        <f aca="false" ca="false" dt2D="false" dtr="false" t="normal">N122</f>
        <v>1.3</v>
      </c>
      <c r="O182" s="103" t="n">
        <f aca="false" ca="false" dt2D="false" dtr="false" t="normal">O122</f>
        <v>1.3</v>
      </c>
    </row>
    <row outlineLevel="0" r="183">
      <c r="A183" s="100" t="s">
        <v>103</v>
      </c>
      <c r="B183" s="101" t="n">
        <v>1.8</v>
      </c>
      <c r="C183" s="102" t="n"/>
      <c r="D183" s="113" t="n">
        <f aca="false" ca="false" dt2D="false" dtr="false" t="normal">(E183+F183+G183+H183+I183+J183+K183+L183+M183+N183+O183)/11</f>
        <v>1.8</v>
      </c>
      <c r="E183" s="102" t="n">
        <f aca="false" ca="false" dt2D="false" dtr="false" t="normal">E124</f>
        <v>1.8</v>
      </c>
      <c r="F183" s="102" t="n">
        <f aca="false" ca="false" dt2D="false" dtr="false" t="normal">F124</f>
        <v>1.8</v>
      </c>
      <c r="G183" s="102" t="n">
        <f aca="false" ca="false" dt2D="false" dtr="false" t="normal">G124</f>
        <v>1.8</v>
      </c>
      <c r="H183" s="102" t="n">
        <f aca="false" ca="false" dt2D="false" dtr="false" t="normal">H124</f>
        <v>1.8</v>
      </c>
      <c r="I183" s="102" t="n">
        <f aca="false" ca="false" dt2D="false" dtr="false" t="normal">I124</f>
        <v>1.8</v>
      </c>
      <c r="J183" s="102" t="n">
        <f aca="false" ca="false" dt2D="false" dtr="false" t="normal">J124</f>
        <v>1.8</v>
      </c>
      <c r="K183" s="102" t="n">
        <f aca="false" ca="false" dt2D="false" dtr="false" t="normal">K124</f>
        <v>1.8</v>
      </c>
      <c r="L183" s="102" t="n">
        <f aca="false" ca="false" dt2D="false" dtr="false" t="normal">L124</f>
        <v>1.8</v>
      </c>
      <c r="M183" s="102" t="n">
        <f aca="false" ca="false" dt2D="false" dtr="false" t="normal">M124</f>
        <v>1.8</v>
      </c>
      <c r="N183" s="102" t="n">
        <f aca="false" ca="false" dt2D="false" dtr="false" t="normal">N124</f>
        <v>1.8</v>
      </c>
      <c r="O183" s="103" t="n">
        <f aca="false" ca="false" dt2D="false" dtr="false" t="normal">O124</f>
        <v>1.8</v>
      </c>
    </row>
    <row outlineLevel="0" r="184">
      <c r="A184" s="100" t="s">
        <v>30</v>
      </c>
      <c r="B184" s="101" t="n">
        <v>1.3</v>
      </c>
      <c r="C184" s="102" t="n"/>
      <c r="D184" s="113" t="n">
        <f aca="false" ca="false" dt2D="false" dtr="false" t="normal">(E184+F184+G184+H184+I184+J184+K184+L184+M184+N184+O184)/11</f>
        <v>1.3</v>
      </c>
      <c r="E184" s="102" t="n">
        <f aca="false" ca="false" dt2D="false" dtr="false" t="normal">E26</f>
        <v>1.3</v>
      </c>
      <c r="F184" s="102" t="n">
        <f aca="false" ca="false" dt2D="false" dtr="false" t="normal">F26</f>
        <v>1.3</v>
      </c>
      <c r="G184" s="102" t="n">
        <f aca="false" ca="false" dt2D="false" dtr="false" t="normal">G26</f>
        <v>1.3</v>
      </c>
      <c r="H184" s="102" t="n">
        <f aca="false" ca="false" dt2D="false" dtr="false" t="normal">H26</f>
        <v>1.3</v>
      </c>
      <c r="I184" s="102" t="n">
        <f aca="false" ca="false" dt2D="false" dtr="false" t="normal">I26</f>
        <v>1.3</v>
      </c>
      <c r="J184" s="102" t="n">
        <f aca="false" ca="false" dt2D="false" dtr="false" t="normal">J26</f>
        <v>1.3</v>
      </c>
      <c r="K184" s="102" t="n">
        <f aca="false" ca="false" dt2D="false" dtr="false" t="normal">K26</f>
        <v>1.3</v>
      </c>
      <c r="L184" s="102" t="n">
        <f aca="false" ca="false" dt2D="false" dtr="false" t="normal">L26</f>
        <v>1.3</v>
      </c>
      <c r="M184" s="102" t="n">
        <f aca="false" ca="false" dt2D="false" dtr="false" t="normal">M26</f>
        <v>1.3</v>
      </c>
      <c r="N184" s="102" t="n">
        <f aca="false" ca="false" dt2D="false" dtr="false" t="normal">N26</f>
        <v>1.3</v>
      </c>
      <c r="O184" s="103" t="n">
        <f aca="false" ca="false" dt2D="false" dtr="false" t="normal">O26</f>
        <v>1.3</v>
      </c>
    </row>
    <row outlineLevel="0" r="185">
      <c r="A185" s="100" t="s">
        <v>104</v>
      </c>
      <c r="B185" s="101" t="n">
        <v>1.8</v>
      </c>
      <c r="C185" s="102" t="n"/>
      <c r="D185" s="113" t="n">
        <f aca="false" ca="false" dt2D="false" dtr="false" t="normal">(E185+F185+G185+H185+I185+J185+K185+L185+M185+N185+O185)/11</f>
        <v>1.8</v>
      </c>
      <c r="E185" s="102" t="n">
        <f aca="false" ca="false" dt2D="false" dtr="false" t="normal">E126</f>
        <v>1.8</v>
      </c>
      <c r="F185" s="102" t="n">
        <f aca="false" ca="false" dt2D="false" dtr="false" t="normal">F126</f>
        <v>1.8</v>
      </c>
      <c r="G185" s="102" t="n">
        <f aca="false" ca="false" dt2D="false" dtr="false" t="normal">G126</f>
        <v>1.8</v>
      </c>
      <c r="H185" s="102" t="n">
        <f aca="false" ca="false" dt2D="false" dtr="false" t="normal">H126</f>
        <v>1.8</v>
      </c>
      <c r="I185" s="102" t="n">
        <f aca="false" ca="false" dt2D="false" dtr="false" t="normal">I126</f>
        <v>1.8</v>
      </c>
      <c r="J185" s="102" t="n">
        <f aca="false" ca="false" dt2D="false" dtr="false" t="normal">J126</f>
        <v>1.8</v>
      </c>
      <c r="K185" s="102" t="n">
        <f aca="false" ca="false" dt2D="false" dtr="false" t="normal">K126</f>
        <v>1.8</v>
      </c>
      <c r="L185" s="102" t="n">
        <f aca="false" ca="false" dt2D="false" dtr="false" t="normal">L126</f>
        <v>1.8</v>
      </c>
      <c r="M185" s="102" t="n">
        <f aca="false" ca="false" dt2D="false" dtr="false" t="normal">M126</f>
        <v>1.8</v>
      </c>
      <c r="N185" s="102" t="n">
        <f aca="false" ca="false" dt2D="false" dtr="false" t="normal">N126</f>
        <v>1.8</v>
      </c>
      <c r="O185" s="103" t="n">
        <f aca="false" ca="false" dt2D="false" dtr="false" t="normal">O126</f>
        <v>1.8</v>
      </c>
    </row>
    <row outlineLevel="0" r="186">
      <c r="A186" s="100" t="s">
        <v>31</v>
      </c>
      <c r="B186" s="101" t="n">
        <v>1.3</v>
      </c>
      <c r="C186" s="102" t="n"/>
      <c r="D186" s="113" t="n">
        <f aca="false" ca="false" dt2D="false" dtr="false" t="normal">(E186+F186+G186+H186+I186+J186+K186+L186+M186+N186+O186)/11</f>
        <v>0.85987460815047</v>
      </c>
      <c r="E186" s="102" t="n">
        <f aca="false" ca="false" dt2D="false" dtr="false" t="normal">E29</f>
        <v>0.918965517241379</v>
      </c>
      <c r="F186" s="102" t="n">
        <f aca="false" ca="false" dt2D="false" dtr="false" t="normal">F29</f>
        <v>1.12068965517241</v>
      </c>
      <c r="G186" s="102" t="n">
        <f aca="false" ca="false" dt2D="false" dtr="false" t="normal">G29</f>
        <v>1.12068965517241</v>
      </c>
      <c r="H186" s="102" t="n">
        <f aca="false" ca="false" dt2D="false" dtr="false" t="normal">H29</f>
        <v>0.358620689655172</v>
      </c>
      <c r="I186" s="102" t="n">
        <f aca="false" ca="false" dt2D="false" dtr="false" t="normal">I29</f>
        <v>0.739655172413793</v>
      </c>
      <c r="J186" s="102" t="n">
        <f aca="false" ca="false" dt2D="false" dtr="false" t="normal">J29</f>
        <v>0.739655172413793</v>
      </c>
      <c r="K186" s="102" t="n">
        <f aca="false" ca="false" dt2D="false" dtr="false" t="normal">K29</f>
        <v>0</v>
      </c>
      <c r="L186" s="102" t="n">
        <f aca="false" ca="false" dt2D="false" dtr="false" t="normal">L29</f>
        <v>0.739655172413793</v>
      </c>
      <c r="M186" s="102" t="n">
        <f aca="false" ca="false" dt2D="false" dtr="false" t="normal">M29</f>
        <v>1.3</v>
      </c>
      <c r="N186" s="102" t="n">
        <f aca="false" ca="false" dt2D="false" dtr="false" t="normal">N29</f>
        <v>1.12068965517241</v>
      </c>
      <c r="O186" s="103" t="n">
        <f aca="false" ca="false" dt2D="false" dtr="false" t="normal">O29</f>
        <v>1.3</v>
      </c>
    </row>
    <row outlineLevel="0" r="187">
      <c r="A187" s="100" t="s">
        <v>105</v>
      </c>
      <c r="B187" s="101" t="n">
        <v>0.8</v>
      </c>
      <c r="C187" s="102" t="n"/>
      <c r="D187" s="113" t="n">
        <f aca="false" ca="false" dt2D="false" dtr="false" t="normal">(E187+F187+G187+H187+I187+J187+K187+L187+M187+N187+O187)/11</f>
        <v>0.8</v>
      </c>
      <c r="E187" s="102" t="n">
        <f aca="false" ca="false" dt2D="false" dtr="false" t="normal">E128</f>
        <v>0.8</v>
      </c>
      <c r="F187" s="102" t="n">
        <f aca="false" ca="false" dt2D="false" dtr="false" t="normal">F128</f>
        <v>0.8</v>
      </c>
      <c r="G187" s="102" t="n">
        <f aca="false" ca="false" dt2D="false" dtr="false" t="normal">G128</f>
        <v>0.8</v>
      </c>
      <c r="H187" s="102" t="n">
        <f aca="false" ca="false" dt2D="false" dtr="false" t="normal">H128</f>
        <v>0.8</v>
      </c>
      <c r="I187" s="102" t="n">
        <f aca="false" ca="false" dt2D="false" dtr="false" t="normal">I128</f>
        <v>0.8</v>
      </c>
      <c r="J187" s="102" t="n">
        <f aca="false" ca="false" dt2D="false" dtr="false" t="normal">J128</f>
        <v>0.8</v>
      </c>
      <c r="K187" s="102" t="n">
        <f aca="false" ca="false" dt2D="false" dtr="false" t="normal">K128</f>
        <v>0.8</v>
      </c>
      <c r="L187" s="102" t="n">
        <f aca="false" ca="false" dt2D="false" dtr="false" t="normal">L128</f>
        <v>0.8</v>
      </c>
      <c r="M187" s="102" t="n">
        <f aca="false" ca="false" dt2D="false" dtr="false" t="normal">M128</f>
        <v>0.8</v>
      </c>
      <c r="N187" s="102" t="n">
        <f aca="false" ca="false" dt2D="false" dtr="false" t="normal">N128</f>
        <v>0.8</v>
      </c>
      <c r="O187" s="103" t="n">
        <f aca="false" ca="false" dt2D="false" dtr="false" t="normal">O128</f>
        <v>0.8</v>
      </c>
    </row>
    <row customFormat="true" ht="25.5" outlineLevel="0" r="188" s="106">
      <c r="A188" s="107" t="s">
        <v>156</v>
      </c>
      <c r="B188" s="108" t="n">
        <f aca="false" ca="false" dt2D="false" dtr="false" t="normal">SUM(B181:B187)</f>
        <v>10</v>
      </c>
      <c r="C188" s="109" t="n">
        <v>7</v>
      </c>
      <c r="D188" s="109" t="n">
        <f aca="false" ca="false" dt2D="false" dtr="false" t="normal">(E188+F188+G188+H188+I188+J188+K188+L188+M188+N188+O188)/11</f>
        <v>9.55987460815047</v>
      </c>
      <c r="E188" s="109" t="n">
        <f aca="false" ca="false" dt2D="false" dtr="false" t="normal">SUM(E181:E187)</f>
        <v>9.61896551724138</v>
      </c>
      <c r="F188" s="109" t="n">
        <f aca="false" ca="false" dt2D="false" dtr="false" t="normal">SUM(F181:F187)</f>
        <v>9.82068965517241</v>
      </c>
      <c r="G188" s="109" t="n">
        <f aca="false" ca="false" dt2D="false" dtr="false" t="normal">SUM(G181:G187)</f>
        <v>9.82068965517241</v>
      </c>
      <c r="H188" s="109" t="n">
        <f aca="false" ca="false" dt2D="false" dtr="false" t="normal">SUM(H181:H187)</f>
        <v>9.05862068965517</v>
      </c>
      <c r="I188" s="109" t="n">
        <f aca="false" ca="false" dt2D="false" dtr="false" t="normal">SUM(I181:I187)</f>
        <v>9.43965517241379</v>
      </c>
      <c r="J188" s="109" t="n">
        <f aca="false" ca="false" dt2D="false" dtr="false" t="normal">SUM(J181:J187)</f>
        <v>9.43965517241379</v>
      </c>
      <c r="K188" s="109" t="n">
        <f aca="false" ca="false" dt2D="false" dtr="false" t="normal">SUM(K181:K187)</f>
        <v>8.7</v>
      </c>
      <c r="L188" s="109" t="n">
        <f aca="false" ca="false" dt2D="false" dtr="false" t="normal">SUM(L181:L187)</f>
        <v>9.43965517241379</v>
      </c>
      <c r="M188" s="109" t="n">
        <f aca="false" ca="false" dt2D="false" dtr="false" t="normal">SUM(M181:M187)</f>
        <v>10</v>
      </c>
      <c r="N188" s="109" t="n">
        <f aca="false" ca="false" dt2D="false" dtr="false" t="normal">SUM(N181:N187)</f>
        <v>9.82068965517241</v>
      </c>
      <c r="O188" s="111" t="n">
        <f aca="false" ca="false" dt2D="false" dtr="false" t="normal">SUM(O181:O187)</f>
        <v>10</v>
      </c>
      <c r="P188" s="112" t="n"/>
      <c r="Q188" s="112" t="n"/>
      <c r="R188" s="112" t="n"/>
      <c r="S188" s="112" t="n"/>
      <c r="T188" s="112" t="n"/>
      <c r="U188" s="112" t="n"/>
      <c r="V188" s="112" t="n"/>
      <c r="W188" s="112" t="n"/>
      <c r="X188" s="112" t="n"/>
      <c r="Y188" s="112" t="n"/>
      <c r="Z188" s="112" t="n"/>
      <c r="AA188" s="112" t="n"/>
      <c r="AB188" s="112" t="n"/>
      <c r="AC188" s="112" t="n"/>
      <c r="AD188" s="112" t="n"/>
      <c r="AE188" s="112" t="n"/>
      <c r="AF188" s="112" t="n"/>
      <c r="AG188" s="112" t="n"/>
      <c r="AH188" s="112" t="n"/>
      <c r="AI188" s="112" t="n"/>
      <c r="AJ188" s="112" t="n"/>
    </row>
    <row customFormat="true" customHeight="true" ht="24" outlineLevel="0" r="189" s="88">
      <c r="A189" s="114" t="s">
        <v>157</v>
      </c>
      <c r="B189" s="108" t="n"/>
      <c r="C189" s="115" t="n"/>
      <c r="D189" s="115" t="n"/>
      <c r="E189" s="115" t="n">
        <f aca="false" ca="false" dt2D="false" dtr="false" t="normal">E159+E168+E174+E180+E188</f>
        <v>37.5087433979388</v>
      </c>
      <c r="F189" s="115" t="n">
        <f aca="false" ca="false" dt2D="false" dtr="false" t="normal">F159+F168+F174+F180+F188</f>
        <v>38.0023647846406</v>
      </c>
      <c r="G189" s="115" t="n">
        <f aca="false" ca="false" dt2D="false" dtr="false" t="normal">G159+G168+G174+G180+G188</f>
        <v>37.1735183547827</v>
      </c>
      <c r="H189" s="115" t="n">
        <f aca="false" ca="false" dt2D="false" dtr="false" t="normal">H159+H168+H174+H180+H188</f>
        <v>36.7488893099238</v>
      </c>
      <c r="I189" s="115" t="n">
        <f aca="false" ca="false" dt2D="false" dtr="false" t="normal">I159+I168+I174+I180+I188</f>
        <v>34.3047997324089</v>
      </c>
      <c r="J189" s="115" t="n">
        <f aca="false" ca="false" dt2D="false" dtr="false" t="normal">J159+J168+J174+J180+J188</f>
        <v>35.8960533217315</v>
      </c>
      <c r="K189" s="115" t="n">
        <f aca="false" ca="false" dt2D="false" dtr="false" t="normal">K159+K168+K174+K180+K188</f>
        <v>35.0895275333436</v>
      </c>
      <c r="L189" s="115" t="n">
        <f aca="false" ca="false" dt2D="false" dtr="false" t="normal">L159+L168+L174+L180+L188</f>
        <v>36.4059744385032</v>
      </c>
      <c r="M189" s="115" t="n">
        <f aca="false" ca="false" dt2D="false" dtr="false" t="normal">M159+M168+M174+M180+M188</f>
        <v>37.3230894605607</v>
      </c>
      <c r="N189" s="115" t="n">
        <f aca="false" ca="false" dt2D="false" dtr="false" t="normal">N159+N168+N174+N180+N188</f>
        <v>37.755360869016</v>
      </c>
      <c r="O189" s="116" t="n">
        <f aca="false" ca="false" dt2D="false" dtr="false" t="normal">O159+O168+O174+O180+O188</f>
        <v>37.6414862438541</v>
      </c>
      <c r="P189" s="93" t="n"/>
      <c r="Q189" s="93" t="n"/>
      <c r="R189" s="93" t="n"/>
      <c r="S189" s="93" t="n"/>
      <c r="T189" s="93" t="n"/>
      <c r="U189" s="93" t="n"/>
      <c r="V189" s="93" t="n"/>
      <c r="W189" s="93" t="n"/>
      <c r="X189" s="93" t="n"/>
      <c r="Y189" s="93" t="n"/>
      <c r="Z189" s="93" t="n"/>
      <c r="AA189" s="93" t="n"/>
      <c r="AB189" s="93" t="n"/>
      <c r="AC189" s="93" t="n"/>
      <c r="AD189" s="93" t="n"/>
      <c r="AE189" s="93" t="n"/>
      <c r="AF189" s="93" t="n"/>
      <c r="AG189" s="93" t="n"/>
      <c r="AH189" s="93" t="n"/>
      <c r="AI189" s="93" t="n"/>
      <c r="AJ189" s="93" t="n"/>
    </row>
    <row outlineLevel="0" r="190">
      <c r="A190" s="117" t="n"/>
      <c r="B190" s="101" t="n"/>
      <c r="C190" s="102" t="n"/>
      <c r="D190" s="102" t="n"/>
      <c r="E190" s="102" t="n"/>
      <c r="F190" s="102" t="n"/>
      <c r="G190" s="102" t="n"/>
      <c r="H190" s="102" t="n"/>
      <c r="I190" s="102" t="n"/>
      <c r="J190" s="102" t="n"/>
      <c r="K190" s="102" t="n"/>
      <c r="L190" s="102" t="n"/>
      <c r="M190" s="102" t="n"/>
      <c r="N190" s="102" t="n"/>
      <c r="O190" s="103" t="n"/>
    </row>
    <row outlineLevel="0" r="191">
      <c r="A191" s="117" t="n"/>
      <c r="B191" s="101" t="n"/>
      <c r="C191" s="102" t="n"/>
      <c r="D191" s="102" t="n"/>
      <c r="E191" s="102" t="n"/>
      <c r="F191" s="102" t="n"/>
      <c r="G191" s="102" t="n"/>
      <c r="H191" s="102" t="n"/>
      <c r="I191" s="102" t="n"/>
      <c r="J191" s="102" t="n"/>
      <c r="K191" s="102" t="n"/>
      <c r="L191" s="102" t="n"/>
      <c r="M191" s="102" t="n"/>
      <c r="N191" s="102" t="n"/>
      <c r="O191" s="103" t="n"/>
    </row>
    <row customFormat="true" ht="12.75" outlineLevel="0" r="192" s="14">
      <c r="A192" s="118" t="s">
        <v>158</v>
      </c>
      <c r="B192" s="119" t="s"/>
      <c r="C192" s="119" t="s"/>
      <c r="D192" s="119" t="s"/>
      <c r="E192" s="119" t="s"/>
      <c r="F192" s="119" t="s"/>
      <c r="G192" s="119" t="s"/>
      <c r="H192" s="119" t="s"/>
      <c r="I192" s="119" t="s"/>
      <c r="J192" s="119" t="s"/>
      <c r="K192" s="119" t="s"/>
      <c r="L192" s="119" t="s"/>
      <c r="M192" s="119" t="s"/>
      <c r="N192" s="119" t="s"/>
      <c r="O192" s="120" t="s"/>
      <c r="P192" s="19" t="n"/>
      <c r="Q192" s="19" t="n"/>
      <c r="R192" s="19" t="n"/>
      <c r="S192" s="19" t="n"/>
      <c r="T192" s="19" t="n"/>
      <c r="U192" s="19" t="n"/>
      <c r="V192" s="19" t="n"/>
      <c r="W192" s="19" t="n"/>
      <c r="X192" s="19" t="n"/>
      <c r="Y192" s="19" t="n"/>
      <c r="Z192" s="19" t="n"/>
      <c r="AA192" s="19" t="n"/>
      <c r="AB192" s="19" t="n"/>
      <c r="AC192" s="19" t="n"/>
      <c r="AD192" s="19" t="n"/>
      <c r="AE192" s="19" t="n"/>
      <c r="AF192" s="19" t="n"/>
      <c r="AG192" s="19" t="n"/>
      <c r="AH192" s="19" t="n"/>
      <c r="AI192" s="19" t="n"/>
      <c r="AJ192" s="19" t="n"/>
    </row>
    <row customFormat="true" ht="25.5" outlineLevel="0" r="193" s="19">
      <c r="A193" s="121" t="n"/>
      <c r="B193" s="122" t="n"/>
      <c r="C193" s="121" t="s">
        <v>159</v>
      </c>
      <c r="D193" s="121" t="n"/>
      <c r="E193" s="121" t="s">
        <v>160</v>
      </c>
      <c r="F193" s="121" t="s">
        <v>161</v>
      </c>
      <c r="G193" s="121" t="s">
        <v>162</v>
      </c>
      <c r="H193" s="121" t="s">
        <v>163</v>
      </c>
      <c r="I193" s="121" t="s">
        <v>164</v>
      </c>
      <c r="J193" s="121" t="s">
        <v>165</v>
      </c>
      <c r="K193" s="121" t="s">
        <v>166</v>
      </c>
      <c r="L193" s="121" t="s">
        <v>167</v>
      </c>
      <c r="M193" s="121" t="s">
        <v>168</v>
      </c>
      <c r="N193" s="121" t="s">
        <v>169</v>
      </c>
      <c r="O193" s="123" t="s">
        <v>170</v>
      </c>
    </row>
    <row customFormat="true" ht="25.5" outlineLevel="0" r="194" s="14">
      <c r="A194" s="124" t="s">
        <v>171</v>
      </c>
      <c r="B194" s="125" t="n">
        <f aca="false" ca="false" dt2D="false" dtr="false" t="normal">B159</f>
        <v>10</v>
      </c>
      <c r="C194" s="126" t="n">
        <f aca="false" ca="false" dt2D="false" dtr="false" t="normal">C159</f>
        <v>6</v>
      </c>
      <c r="D194" s="126" t="n">
        <f aca="false" ca="false" dt2D="false" dtr="false" t="normal">(E194+F194+G194+H194+I194+J194+K194+L194+M194+N194+O194)/11</f>
        <v>5.20837438423645</v>
      </c>
      <c r="E194" s="126" t="n">
        <f aca="false" ca="false" dt2D="false" dtr="false" t="normal">E7+E40+E78</f>
        <v>5.96206896551724</v>
      </c>
      <c r="F194" s="126" t="n">
        <f aca="false" ca="false" dt2D="false" dtr="false" t="normal">F7+F40+F78</f>
        <v>5.08817733990148</v>
      </c>
      <c r="G194" s="126" t="n">
        <f aca="false" ca="false" dt2D="false" dtr="false" t="normal">G7+G40+G78</f>
        <v>4.84942528735632</v>
      </c>
      <c r="H194" s="126" t="n">
        <f aca="false" ca="false" dt2D="false" dtr="false" t="normal">H7+H40+H78</f>
        <v>5.66666666666667</v>
      </c>
      <c r="I194" s="126" t="n">
        <f aca="false" ca="false" dt2D="false" dtr="false" t="normal">I7+I40+I78</f>
        <v>4.29146141215107</v>
      </c>
      <c r="J194" s="126" t="n">
        <f aca="false" ca="false" dt2D="false" dtr="false" t="normal">J7+J40+J78</f>
        <v>5.28587848932677</v>
      </c>
      <c r="K194" s="126" t="n">
        <f aca="false" ca="false" dt2D="false" dtr="false" t="normal">K7+K40+K78</f>
        <v>4.88472906403941</v>
      </c>
      <c r="L194" s="126" t="n">
        <f aca="false" ca="false" dt2D="false" dtr="false" t="normal">L7+L40+L78</f>
        <v>5.02495894909688</v>
      </c>
      <c r="M194" s="126" t="n">
        <f aca="false" ca="false" dt2D="false" dtr="false" t="normal">M7+M40+M78</f>
        <v>5.20311986863711</v>
      </c>
      <c r="N194" s="126" t="n">
        <f aca="false" ca="false" dt2D="false" dtr="false" t="normal">N7+N40+N78</f>
        <v>5.66699507389163</v>
      </c>
      <c r="O194" s="127" t="n">
        <f aca="false" ca="false" dt2D="false" dtr="false" t="normal">O7+O40+O78</f>
        <v>5.36863711001642</v>
      </c>
      <c r="P194" s="19" t="n"/>
      <c r="Q194" s="19" t="n"/>
      <c r="R194" s="19" t="n"/>
      <c r="S194" s="19" t="n"/>
      <c r="T194" s="19" t="n"/>
      <c r="U194" s="19" t="n"/>
      <c r="V194" s="19" t="n"/>
      <c r="W194" s="19" t="n"/>
      <c r="X194" s="19" t="n"/>
      <c r="Y194" s="19" t="n"/>
      <c r="Z194" s="19" t="n"/>
      <c r="AA194" s="19" t="n"/>
      <c r="AB194" s="19" t="n"/>
      <c r="AC194" s="19" t="n"/>
      <c r="AD194" s="19" t="n"/>
      <c r="AE194" s="19" t="n"/>
      <c r="AF194" s="19" t="n"/>
      <c r="AG194" s="19" t="n"/>
      <c r="AH194" s="19" t="n"/>
      <c r="AI194" s="19" t="n"/>
      <c r="AJ194" s="19" t="n"/>
    </row>
    <row customHeight="true" ht="18.75" outlineLevel="0" r="195">
      <c r="A195" s="117" t="s">
        <v>172</v>
      </c>
      <c r="B195" s="128" t="s"/>
      <c r="C195" s="102" t="n"/>
      <c r="D195" s="113" t="n"/>
      <c r="E195" s="102" t="n">
        <f aca="false" ca="false" dt2D="false" dtr="false" t="normal">E159</f>
        <v>9.91655172413793</v>
      </c>
      <c r="F195" s="102" t="n">
        <f aca="false" ca="false" dt2D="false" dtr="false" t="normal">F159</f>
        <v>7.89875205254516</v>
      </c>
      <c r="G195" s="102" t="n">
        <f aca="false" ca="false" dt2D="false" dtr="false" t="normal">G159</f>
        <v>7.26873563218391</v>
      </c>
      <c r="H195" s="102" t="n">
        <f aca="false" ca="false" dt2D="false" dtr="false" t="normal">H159</f>
        <v>9.2</v>
      </c>
      <c r="I195" s="102" t="n">
        <f aca="false" ca="false" dt2D="false" dtr="false" t="normal">I159</f>
        <v>6.09835796387521</v>
      </c>
      <c r="J195" s="102" t="n">
        <f aca="false" ca="false" dt2D="false" dtr="false" t="normal">J159</f>
        <v>8.36702791461412</v>
      </c>
      <c r="K195" s="102" t="n">
        <f aca="false" ca="false" dt2D="false" dtr="false" t="normal">K159</f>
        <v>7.38449917898194</v>
      </c>
      <c r="L195" s="102" t="n">
        <f aca="false" ca="false" dt2D="false" dtr="false" t="normal">L159</f>
        <v>7.69300492610838</v>
      </c>
      <c r="M195" s="102" t="n">
        <f aca="false" ca="false" dt2D="false" dtr="false" t="normal">M159</f>
        <v>8.11829228243021</v>
      </c>
      <c r="N195" s="102" t="n">
        <f aca="false" ca="false" dt2D="false" dtr="false" t="normal">N159</f>
        <v>9.26262725779967</v>
      </c>
      <c r="O195" s="103" t="n">
        <f aca="false" ca="false" dt2D="false" dtr="false" t="normal">O159</f>
        <v>8.54909688013136</v>
      </c>
      <c r="P195" s="129" t="n"/>
      <c r="Q195" s="129" t="n"/>
      <c r="R195" s="129" t="n"/>
      <c r="S195" s="129" t="n"/>
      <c r="T195" s="129" t="n"/>
      <c r="U195" s="129" t="n"/>
      <c r="V195" s="129" t="n"/>
      <c r="W195" s="129" t="n"/>
      <c r="X195" s="129" t="n"/>
      <c r="Y195" s="129" t="n"/>
      <c r="Z195" s="129" t="n"/>
      <c r="AA195" s="129" t="n"/>
      <c r="AB195" s="129" t="n"/>
      <c r="AC195" s="129" t="n"/>
      <c r="AD195" s="129" t="n"/>
      <c r="AE195" s="129" t="n"/>
    </row>
    <row customFormat="true" ht="25.5" outlineLevel="0" r="196" s="14">
      <c r="A196" s="121" t="s">
        <v>153</v>
      </c>
      <c r="B196" s="108" t="n">
        <f aca="false" ca="false" dt2D="false" dtr="false" t="normal">B168</f>
        <v>7</v>
      </c>
      <c r="C196" s="113" t="n">
        <f aca="false" ca="false" dt2D="false" dtr="false" t="normal">C168</f>
        <v>8</v>
      </c>
      <c r="D196" s="113" t="n">
        <f aca="false" ca="false" dt2D="false" dtr="false" t="normal">(E196+F196+G196+H196+I196+J196+K196+L196+M196+N196+O196)/11</f>
        <v>6.48062123062123</v>
      </c>
      <c r="E196" s="113" t="n">
        <f aca="false" ca="false" dt2D="false" dtr="false" t="normal">E15+E44+E46+E51+E90+E48</f>
        <v>6.26458418125085</v>
      </c>
      <c r="F196" s="113" t="n">
        <f aca="false" ca="false" dt2D="false" dtr="false" t="normal">F15+F44+F46+F51+F90+F48</f>
        <v>7.82692307692308</v>
      </c>
      <c r="G196" s="113" t="n">
        <f aca="false" ca="false" dt2D="false" dtr="false" t="normal">G15+G44+G46+G51+G90+G48</f>
        <v>7.06433998100665</v>
      </c>
      <c r="H196" s="113" t="n">
        <f aca="false" ca="false" dt2D="false" dtr="false" t="normal">H15+H44+H46+H51+H90+H48</f>
        <v>6.31471306471307</v>
      </c>
      <c r="I196" s="113" t="n">
        <f aca="false" ca="false" dt2D="false" dtr="false" t="normal">I15+I44+I46+I51+I90+I48</f>
        <v>5.95414462081129</v>
      </c>
      <c r="J196" s="113" t="n">
        <f aca="false" ca="false" dt2D="false" dtr="false" t="normal">J15+J44+J46+J51+J90+J48</f>
        <v>6.20383937050604</v>
      </c>
      <c r="K196" s="113" t="n">
        <f aca="false" ca="false" dt2D="false" dtr="false" t="normal">K15+K44+K46+K51+K90+K48</f>
        <v>5.71238637905305</v>
      </c>
      <c r="L196" s="113" t="n">
        <f aca="false" ca="false" dt2D="false" dtr="false" t="normal">L15+L44+L46+L51+L90+L48</f>
        <v>6.50047483380817</v>
      </c>
      <c r="M196" s="113" t="n">
        <f aca="false" ca="false" dt2D="false" dtr="false" t="normal">M15+M44+M46+M51+M90+M48</f>
        <v>6.83245149911817</v>
      </c>
      <c r="N196" s="113" t="n">
        <f aca="false" ca="false" dt2D="false" dtr="false" t="normal">N15+N44+N46+N51+N90+N48</f>
        <v>5.95604395604396</v>
      </c>
      <c r="O196" s="113" t="n">
        <f aca="false" ca="false" dt2D="false" dtr="false" t="normal">O15+O44+O46+O51+O90+O48</f>
        <v>6.65693257359924</v>
      </c>
      <c r="P196" s="19" t="n"/>
      <c r="Q196" s="19" t="n"/>
      <c r="R196" s="19" t="n"/>
      <c r="S196" s="19" t="n"/>
      <c r="T196" s="19" t="n"/>
      <c r="U196" s="19" t="n"/>
      <c r="V196" s="19" t="n"/>
      <c r="W196" s="19" t="n"/>
      <c r="X196" s="19" t="n"/>
      <c r="Y196" s="19" t="n"/>
      <c r="Z196" s="19" t="n"/>
      <c r="AA196" s="19" t="n"/>
      <c r="AB196" s="19" t="n"/>
      <c r="AC196" s="19" t="n"/>
      <c r="AD196" s="19" t="n"/>
      <c r="AE196" s="19" t="n"/>
      <c r="AF196" s="19" t="n"/>
      <c r="AG196" s="19" t="n"/>
      <c r="AH196" s="19" t="n"/>
      <c r="AI196" s="19" t="n"/>
      <c r="AJ196" s="19" t="n"/>
    </row>
    <row outlineLevel="0" r="197">
      <c r="A197" s="117" t="s">
        <v>173</v>
      </c>
      <c r="B197" s="128" t="s"/>
      <c r="C197" s="102" t="n"/>
      <c r="D197" s="113" t="n"/>
      <c r="E197" s="102" t="n">
        <f aca="false" ca="false" dt2D="false" dtr="false" t="normal">E168</f>
        <v>5.57322615655949</v>
      </c>
      <c r="F197" s="102" t="n">
        <f aca="false" ca="false" dt2D="false" dtr="false" t="normal">F168</f>
        <v>6.82692307692308</v>
      </c>
      <c r="G197" s="102" t="n">
        <f aca="false" ca="false" dt2D="false" dtr="false" t="normal">G168</f>
        <v>6.4840930674264</v>
      </c>
      <c r="H197" s="102" t="n">
        <f aca="false" ca="false" dt2D="false" dtr="false" t="normal">H168</f>
        <v>5.37026862026862</v>
      </c>
      <c r="I197" s="102" t="n">
        <f aca="false" ca="false" dt2D="false" dtr="false" t="normal">I168</f>
        <v>5.26278659611993</v>
      </c>
      <c r="J197" s="102" t="n">
        <f aca="false" ca="false" dt2D="false" dtr="false" t="normal">J168</f>
        <v>5.40137023470357</v>
      </c>
      <c r="K197" s="102" t="n">
        <f aca="false" ca="false" dt2D="false" dtr="false" t="normal">K168</f>
        <v>5.02102835436169</v>
      </c>
      <c r="L197" s="102" t="n">
        <f aca="false" ca="false" dt2D="false" dtr="false" t="normal">L168</f>
        <v>5.67331433998101</v>
      </c>
      <c r="M197" s="102" t="n">
        <f aca="false" ca="false" dt2D="false" dtr="false" t="normal">M168</f>
        <v>5.84479717813051</v>
      </c>
      <c r="N197" s="102" t="n">
        <f aca="false" ca="false" dt2D="false" dtr="false" t="normal">N168</f>
        <v>5.45604395604396</v>
      </c>
      <c r="O197" s="103" t="n">
        <f aca="false" ca="false" dt2D="false" dtr="false" t="normal">O168</f>
        <v>5.7803893637227</v>
      </c>
      <c r="P197" s="129" t="n"/>
      <c r="Q197" s="129" t="n"/>
      <c r="R197" s="129" t="n"/>
      <c r="S197" s="129" t="n"/>
      <c r="T197" s="129" t="n"/>
      <c r="U197" s="129" t="n"/>
      <c r="V197" s="129" t="n"/>
      <c r="W197" s="129" t="n"/>
      <c r="X197" s="129" t="n"/>
      <c r="Y197" s="129" t="n"/>
      <c r="Z197" s="129" t="n"/>
      <c r="AA197" s="129" t="n"/>
      <c r="AB197" s="129" t="n"/>
      <c r="AC197" s="129" t="n"/>
      <c r="AD197" s="129" t="n"/>
      <c r="AE197" s="129" t="n"/>
      <c r="AF197" s="129" t="n"/>
    </row>
    <row customFormat="true" ht="25.5" outlineLevel="0" r="198" s="14">
      <c r="A198" s="121" t="s">
        <v>174</v>
      </c>
      <c r="B198" s="108" t="n">
        <f aca="false" ca="false" dt2D="false" dtr="false" t="normal">B174</f>
        <v>8</v>
      </c>
      <c r="C198" s="113" t="n">
        <f aca="false" ca="false" dt2D="false" dtr="false" t="normal">C174</f>
        <v>5</v>
      </c>
      <c r="D198" s="113" t="n">
        <f aca="false" ca="false" dt2D="false" dtr="false" t="normal">(E198+F198+G198+H198+I198+J198+K198+L198+M198+N198+O198)/11</f>
        <v>5</v>
      </c>
      <c r="E198" s="113" t="n">
        <f aca="false" ca="false" dt2D="false" dtr="false" t="normal">E55+E57+E102</f>
        <v>5</v>
      </c>
      <c r="F198" s="113" t="n">
        <f aca="false" ca="false" dt2D="false" dtr="false" t="normal">F55+F57+F102</f>
        <v>5</v>
      </c>
      <c r="G198" s="113" t="n">
        <f aca="false" ca="false" dt2D="false" dtr="false" t="normal">G55+G57+G102</f>
        <v>5</v>
      </c>
      <c r="H198" s="113" t="n">
        <f aca="false" ca="false" dt2D="false" dtr="false" t="normal">H55+H57+H102</f>
        <v>5</v>
      </c>
      <c r="I198" s="113" t="n">
        <f aca="false" ca="false" dt2D="false" dtr="false" t="normal">I55+I57+I102</f>
        <v>5</v>
      </c>
      <c r="J198" s="113" t="n">
        <f aca="false" ca="false" dt2D="false" dtr="false" t="normal">J55+J57+J102</f>
        <v>5</v>
      </c>
      <c r="K198" s="113" t="n">
        <f aca="false" ca="false" dt2D="false" dtr="false" t="normal">K55+K57+K102</f>
        <v>5</v>
      </c>
      <c r="L198" s="113" t="n">
        <f aca="false" ca="false" dt2D="false" dtr="false" t="normal">L55+L57+L102</f>
        <v>5</v>
      </c>
      <c r="M198" s="113" t="n">
        <f aca="false" ca="false" dt2D="false" dtr="false" t="normal">M55+M57+M102</f>
        <v>5</v>
      </c>
      <c r="N198" s="113" t="n">
        <f aca="false" ca="false" dt2D="false" dtr="false" t="normal">N55+N57+N102</f>
        <v>5</v>
      </c>
      <c r="O198" s="130" t="n">
        <f aca="false" ca="false" dt2D="false" dtr="false" t="normal">O55+O57+O102</f>
        <v>5</v>
      </c>
      <c r="P198" s="19" t="n"/>
      <c r="Q198" s="19" t="n"/>
      <c r="R198" s="19" t="n"/>
      <c r="S198" s="19" t="n"/>
      <c r="T198" s="19" t="n"/>
      <c r="U198" s="19" t="n"/>
      <c r="V198" s="19" t="n"/>
      <c r="W198" s="19" t="n"/>
      <c r="X198" s="19" t="n"/>
      <c r="Y198" s="19" t="n"/>
      <c r="Z198" s="19" t="n"/>
      <c r="AA198" s="19" t="n"/>
      <c r="AB198" s="19" t="n"/>
      <c r="AC198" s="19" t="n"/>
      <c r="AD198" s="19" t="n"/>
      <c r="AE198" s="19" t="n"/>
      <c r="AF198" s="19" t="n"/>
      <c r="AG198" s="19" t="n"/>
      <c r="AH198" s="19" t="n"/>
      <c r="AI198" s="19" t="n"/>
      <c r="AJ198" s="19" t="n"/>
    </row>
    <row outlineLevel="0" r="199">
      <c r="A199" s="117" t="s">
        <v>175</v>
      </c>
      <c r="B199" s="128" t="s"/>
      <c r="C199" s="102" t="n"/>
      <c r="D199" s="113" t="n"/>
      <c r="E199" s="102" t="n">
        <f aca="false" ca="false" dt2D="false" dtr="false" t="normal">E174</f>
        <v>8</v>
      </c>
      <c r="F199" s="102" t="n">
        <f aca="false" ca="false" dt2D="false" dtr="false" t="normal">F174</f>
        <v>8</v>
      </c>
      <c r="G199" s="102" t="n">
        <f aca="false" ca="false" dt2D="false" dtr="false" t="normal">G174</f>
        <v>8</v>
      </c>
      <c r="H199" s="102" t="n">
        <f aca="false" ca="false" dt2D="false" dtr="false" t="normal">H174</f>
        <v>8</v>
      </c>
      <c r="I199" s="102" t="n">
        <f aca="false" ca="false" dt2D="false" dtr="false" t="normal">I174</f>
        <v>8</v>
      </c>
      <c r="J199" s="102" t="n">
        <f aca="false" ca="false" dt2D="false" dtr="false" t="normal">J174</f>
        <v>8</v>
      </c>
      <c r="K199" s="102" t="n">
        <f aca="false" ca="false" dt2D="false" dtr="false" t="normal">K174</f>
        <v>8</v>
      </c>
      <c r="L199" s="102" t="n">
        <f aca="false" ca="false" dt2D="false" dtr="false" t="normal">L174</f>
        <v>8</v>
      </c>
      <c r="M199" s="102" t="n">
        <f aca="false" ca="false" dt2D="false" dtr="false" t="normal">M174</f>
        <v>8</v>
      </c>
      <c r="N199" s="102" t="n">
        <f aca="false" ca="false" dt2D="false" dtr="false" t="normal">N174</f>
        <v>8</v>
      </c>
      <c r="O199" s="103" t="n">
        <f aca="false" ca="false" dt2D="false" dtr="false" t="normal">O174</f>
        <v>8</v>
      </c>
      <c r="P199" s="129" t="n"/>
      <c r="Q199" s="129" t="n"/>
      <c r="R199" s="129" t="n"/>
      <c r="S199" s="129" t="n"/>
      <c r="T199" s="129" t="n"/>
      <c r="U199" s="129" t="n"/>
      <c r="V199" s="129" t="n"/>
      <c r="W199" s="129" t="n"/>
      <c r="X199" s="129" t="n"/>
      <c r="Y199" s="129" t="n"/>
      <c r="Z199" s="129" t="n"/>
      <c r="AA199" s="129" t="n"/>
      <c r="AB199" s="129" t="n"/>
      <c r="AC199" s="129" t="n"/>
    </row>
    <row customFormat="true" ht="25.5" outlineLevel="0" r="200" s="14">
      <c r="A200" s="121" t="s">
        <v>155</v>
      </c>
      <c r="B200" s="108" t="n">
        <f aca="false" ca="false" dt2D="false" dtr="false" t="normal">B180</f>
        <v>5.6</v>
      </c>
      <c r="C200" s="113" t="n">
        <f aca="false" ca="false" dt2D="false" dtr="false" t="normal">C180</f>
        <v>5</v>
      </c>
      <c r="D200" s="113" t="n">
        <f aca="false" ca="false" dt2D="false" dtr="false" t="normal">(E200+F200+G200+H200+I200+J200+K200+L200+M200+N200+O200)/11</f>
        <v>4.74545454545455</v>
      </c>
      <c r="E200" s="113" t="n">
        <f aca="false" ca="false" dt2D="false" dtr="false" t="normal">E20+E115</f>
        <v>4</v>
      </c>
      <c r="F200" s="113" t="n">
        <f aca="false" ca="false" dt2D="false" dtr="false" t="normal">F20+F115</f>
        <v>4.88</v>
      </c>
      <c r="G200" s="113" t="n">
        <f aca="false" ca="false" dt2D="false" dtr="false" t="normal">G20+G115</f>
        <v>5</v>
      </c>
      <c r="H200" s="113" t="n">
        <f aca="false" ca="false" dt2D="false" dtr="false" t="normal">H20+H115</f>
        <v>4.6</v>
      </c>
      <c r="I200" s="113" t="n">
        <f aca="false" ca="false" dt2D="false" dtr="false" t="normal">I20+I115</f>
        <v>4.92</v>
      </c>
      <c r="J200" s="113" t="n">
        <f aca="false" ca="false" dt2D="false" dtr="false" t="normal">J20+J115</f>
        <v>4.24</v>
      </c>
      <c r="K200" s="113" t="n">
        <f aca="false" ca="false" dt2D="false" dtr="false" t="normal">K20+K115</f>
        <v>5.32</v>
      </c>
      <c r="L200" s="113" t="n">
        <f aca="false" ca="false" dt2D="false" dtr="false" t="normal">L20+L115</f>
        <v>5</v>
      </c>
      <c r="M200" s="113" t="n">
        <f aca="false" ca="false" dt2D="false" dtr="false" t="normal">M20+M115</f>
        <v>4.8</v>
      </c>
      <c r="N200" s="113" t="n">
        <f aca="false" ca="false" dt2D="false" dtr="false" t="normal">N20+N115</f>
        <v>4.68</v>
      </c>
      <c r="O200" s="130" t="n">
        <f aca="false" ca="false" dt2D="false" dtr="false" t="normal">O20+O115</f>
        <v>4.76</v>
      </c>
      <c r="P200" s="19" t="n"/>
      <c r="Q200" s="19" t="n"/>
      <c r="R200" s="19" t="n"/>
      <c r="S200" s="19" t="n"/>
      <c r="T200" s="19" t="n"/>
      <c r="U200" s="19" t="n"/>
      <c r="V200" s="19" t="n"/>
      <c r="W200" s="19" t="n"/>
      <c r="X200" s="19" t="n"/>
      <c r="Y200" s="19" t="n"/>
      <c r="Z200" s="19" t="n"/>
      <c r="AA200" s="19" t="n"/>
      <c r="AB200" s="19" t="n"/>
      <c r="AC200" s="19" t="n"/>
      <c r="AD200" s="19" t="n"/>
      <c r="AE200" s="19" t="n"/>
      <c r="AF200" s="19" t="n"/>
      <c r="AG200" s="19" t="n"/>
      <c r="AH200" s="19" t="n"/>
      <c r="AI200" s="19" t="n"/>
      <c r="AJ200" s="19" t="n"/>
    </row>
    <row outlineLevel="0" r="201">
      <c r="A201" s="117" t="s">
        <v>176</v>
      </c>
      <c r="B201" s="128" t="s"/>
      <c r="C201" s="10" t="n"/>
      <c r="D201" s="113" t="n"/>
      <c r="E201" s="104" t="n">
        <f aca="false" ca="false" dt2D="false" dtr="false" t="normal">E180</f>
        <v>4.4</v>
      </c>
      <c r="F201" s="104" t="n">
        <f aca="false" ca="false" dt2D="false" dtr="false" t="normal">F180</f>
        <v>5.456</v>
      </c>
      <c r="G201" s="104" t="n">
        <f aca="false" ca="false" dt2D="false" dtr="false" t="normal">G180</f>
        <v>5.6</v>
      </c>
      <c r="H201" s="104" t="n">
        <f aca="false" ca="false" dt2D="false" dtr="false" t="normal">H180</f>
        <v>5.12</v>
      </c>
      <c r="I201" s="104" t="n">
        <f aca="false" ca="false" dt2D="false" dtr="false" t="normal">I180</f>
        <v>5.504</v>
      </c>
      <c r="J201" s="104" t="n">
        <f aca="false" ca="false" dt2D="false" dtr="false" t="normal">J180</f>
        <v>4.688</v>
      </c>
      <c r="K201" s="104" t="n">
        <f aca="false" ca="false" dt2D="false" dtr="false" t="normal">K180</f>
        <v>5.984</v>
      </c>
      <c r="L201" s="104" t="n">
        <f aca="false" ca="false" dt2D="false" dtr="false" t="normal">L180</f>
        <v>5.6</v>
      </c>
      <c r="M201" s="104" t="n">
        <f aca="false" ca="false" dt2D="false" dtr="false" t="normal">M180</f>
        <v>5.36</v>
      </c>
      <c r="N201" s="104" t="n">
        <f aca="false" ca="false" dt2D="false" dtr="false" t="normal">N180</f>
        <v>5.216</v>
      </c>
      <c r="O201" s="105" t="n">
        <f aca="false" ca="false" dt2D="false" dtr="false" t="normal">O180</f>
        <v>5.312</v>
      </c>
      <c r="P201" s="131" t="n"/>
      <c r="Q201" s="131" t="n"/>
      <c r="R201" s="131" t="n"/>
      <c r="S201" s="131" t="n"/>
      <c r="T201" s="131" t="n"/>
      <c r="U201" s="131" t="n"/>
      <c r="V201" s="131" t="n"/>
      <c r="W201" s="131" t="n"/>
      <c r="X201" s="131" t="n"/>
      <c r="Y201" s="131" t="n"/>
      <c r="Z201" s="131" t="n"/>
      <c r="AA201" s="131" t="n"/>
      <c r="AB201" s="131" t="n"/>
      <c r="AC201" s="131" t="n"/>
      <c r="AD201" s="131" t="n"/>
      <c r="AE201" s="131" t="n"/>
      <c r="AF201" s="131" t="n"/>
      <c r="AG201" s="131" t="n"/>
      <c r="AH201" s="131" t="n"/>
    </row>
    <row customFormat="true" ht="25.5" outlineLevel="0" r="202" s="14">
      <c r="A202" s="132" t="s">
        <v>156</v>
      </c>
      <c r="B202" s="133" t="n">
        <f aca="false" ca="false" dt2D="false" dtr="false" t="normal">B188</f>
        <v>10</v>
      </c>
      <c r="C202" s="134" t="n">
        <f aca="false" ca="false" dt2D="false" dtr="false" t="normal">C188</f>
        <v>7</v>
      </c>
      <c r="D202" s="113" t="n">
        <f aca="false" ca="false" dt2D="false" dtr="false" t="normal">(E202+F202+G202+H202+I202+J202+K202+L202+M202+N202+O202)/11</f>
        <v>6.66144200626959</v>
      </c>
      <c r="E202" s="135" t="n">
        <f aca="false" ca="false" dt2D="false" dtr="false" t="normal">E25+E28+E130</f>
        <v>6.70689655172414</v>
      </c>
      <c r="F202" s="135" t="n">
        <f aca="false" ca="false" dt2D="false" dtr="false" t="normal">F25+F28+F130</f>
        <v>6.86206896551724</v>
      </c>
      <c r="G202" s="135" t="n">
        <f aca="false" ca="false" dt2D="false" dtr="false" t="normal">G25+G28+G130</f>
        <v>6.86206896551724</v>
      </c>
      <c r="H202" s="135" t="n">
        <f aca="false" ca="false" dt2D="false" dtr="false" t="normal">H25+H28+H130</f>
        <v>6.27586206896552</v>
      </c>
      <c r="I202" s="135" t="n">
        <f aca="false" ca="false" dt2D="false" dtr="false" t="normal">I25+I28+I130</f>
        <v>6.56896551724138</v>
      </c>
      <c r="J202" s="135" t="n">
        <f aca="false" ca="false" dt2D="false" dtr="false" t="normal">J25+J28+J130</f>
        <v>6.56896551724138</v>
      </c>
      <c r="K202" s="135" t="n">
        <f aca="false" ca="false" dt2D="false" dtr="false" t="normal">K25+K28+K130</f>
        <v>6</v>
      </c>
      <c r="L202" s="135" t="n">
        <f aca="false" ca="false" dt2D="false" dtr="false" t="normal">L25+L28+L130</f>
        <v>6.56896551724138</v>
      </c>
      <c r="M202" s="135" t="n">
        <f aca="false" ca="false" dt2D="false" dtr="false" t="normal">M25+M28+M130</f>
        <v>7</v>
      </c>
      <c r="N202" s="135" t="n">
        <f aca="false" ca="false" dt2D="false" dtr="false" t="normal">N25+N28+N130</f>
        <v>6.86206896551724</v>
      </c>
      <c r="O202" s="136" t="n">
        <f aca="false" ca="false" dt2D="false" dtr="false" t="normal">O25+O28+O130</f>
        <v>7</v>
      </c>
      <c r="P202" s="19" t="n"/>
      <c r="Q202" s="19" t="n"/>
      <c r="R202" s="19" t="n"/>
      <c r="S202" s="19" t="n"/>
      <c r="T202" s="19" t="n"/>
      <c r="U202" s="19" t="n"/>
      <c r="V202" s="19" t="n"/>
      <c r="W202" s="19" t="n"/>
      <c r="X202" s="19" t="n"/>
      <c r="Y202" s="19" t="n"/>
      <c r="Z202" s="19" t="n"/>
      <c r="AA202" s="19" t="n"/>
      <c r="AB202" s="19" t="n"/>
      <c r="AC202" s="19" t="n"/>
      <c r="AD202" s="19" t="n"/>
      <c r="AE202" s="19" t="n"/>
      <c r="AF202" s="19" t="n"/>
      <c r="AG202" s="19" t="n"/>
      <c r="AH202" s="19" t="n"/>
      <c r="AI202" s="19" t="n"/>
      <c r="AJ202" s="19" t="n"/>
    </row>
    <row outlineLevel="0" r="203">
      <c r="A203" s="117" t="s">
        <v>177</v>
      </c>
      <c r="B203" s="128" t="s"/>
      <c r="C203" s="10" t="n"/>
      <c r="D203" s="10" t="n"/>
      <c r="E203" s="104" t="n">
        <f aca="false" ca="false" dt2D="false" dtr="false" t="normal">E188</f>
        <v>9.61896551724138</v>
      </c>
      <c r="F203" s="104" t="n">
        <f aca="false" ca="false" dt2D="false" dtr="false" t="normal">F188</f>
        <v>9.82068965517241</v>
      </c>
      <c r="G203" s="104" t="n">
        <f aca="false" ca="false" dt2D="false" dtr="false" t="normal">G188</f>
        <v>9.82068965517241</v>
      </c>
      <c r="H203" s="104" t="n">
        <f aca="false" ca="false" dt2D="false" dtr="false" t="normal">H188</f>
        <v>9.05862068965517</v>
      </c>
      <c r="I203" s="104" t="n">
        <f aca="false" ca="false" dt2D="false" dtr="false" t="normal">I188</f>
        <v>9.43965517241379</v>
      </c>
      <c r="J203" s="104" t="n">
        <f aca="false" ca="false" dt2D="false" dtr="false" t="normal">J188</f>
        <v>9.43965517241379</v>
      </c>
      <c r="K203" s="104" t="n">
        <f aca="false" ca="false" dt2D="false" dtr="false" t="normal">K188</f>
        <v>8.7</v>
      </c>
      <c r="L203" s="104" t="n">
        <f aca="false" ca="false" dt2D="false" dtr="false" t="normal">L188</f>
        <v>9.43965517241379</v>
      </c>
      <c r="M203" s="104" t="n">
        <f aca="false" ca="false" dt2D="false" dtr="false" t="normal">M188</f>
        <v>10</v>
      </c>
      <c r="N203" s="104" t="n">
        <f aca="false" ca="false" dt2D="false" dtr="false" t="normal">N188</f>
        <v>9.82068965517241</v>
      </c>
      <c r="O203" s="105" t="n">
        <f aca="false" ca="false" dt2D="false" dtr="false" t="normal">O188</f>
        <v>10</v>
      </c>
      <c r="P203" s="131" t="n"/>
      <c r="Q203" s="131" t="n"/>
      <c r="R203" s="131" t="n"/>
      <c r="S203" s="131" t="n"/>
      <c r="T203" s="131" t="n"/>
      <c r="U203" s="131" t="n"/>
      <c r="V203" s="131" t="n"/>
      <c r="W203" s="131" t="n"/>
      <c r="X203" s="131" t="n"/>
      <c r="Y203" s="131" t="n"/>
      <c r="Z203" s="131" t="n"/>
      <c r="AA203" s="131" t="n"/>
      <c r="AB203" s="131" t="n"/>
    </row>
    <row outlineLevel="0" r="204">
      <c r="A204" s="137" t="n"/>
      <c r="B204" s="138" t="n"/>
      <c r="C204" s="10" t="n"/>
      <c r="D204" s="10" t="n"/>
      <c r="E204" s="139" t="n"/>
      <c r="F204" s="139" t="n"/>
      <c r="G204" s="139" t="n"/>
      <c r="H204" s="139" t="n"/>
      <c r="I204" s="139" t="n"/>
      <c r="J204" s="139" t="n"/>
      <c r="K204" s="139" t="n"/>
      <c r="L204" s="139" t="n"/>
      <c r="M204" s="139" t="n"/>
      <c r="N204" s="139" t="n"/>
      <c r="O204" s="140" t="n"/>
      <c r="P204" s="141" t="n"/>
      <c r="Q204" s="141" t="n"/>
      <c r="R204" s="141" t="n"/>
      <c r="S204" s="141" t="n"/>
      <c r="T204" s="141" t="n"/>
      <c r="U204" s="141" t="n"/>
      <c r="V204" s="141" t="n"/>
      <c r="W204" s="141" t="n"/>
      <c r="X204" s="141" t="n"/>
      <c r="Y204" s="141" t="n"/>
      <c r="Z204" s="141" t="n"/>
      <c r="AA204" s="141" t="n"/>
    </row>
    <row customFormat="true" ht="12.75" outlineLevel="0" r="205" s="14">
      <c r="A205" s="142" t="s">
        <v>178</v>
      </c>
      <c r="B205" s="143" t="n">
        <f aca="false" ca="false" dt2D="false" dtr="false" t="normal">B194+B196+B198+B200+B202</f>
        <v>40.6</v>
      </c>
      <c r="C205" s="144" t="n">
        <f aca="false" ca="false" dt2D="false" dtr="false" t="normal">C194+C196+C198+C200+C202</f>
        <v>31</v>
      </c>
      <c r="D205" s="145" t="n"/>
      <c r="E205" s="135" t="n">
        <f aca="false" ca="false" dt2D="false" dtr="false" t="normal">E194+E196+E198+E200+E202</f>
        <v>27.9335496984922</v>
      </c>
      <c r="F205" s="135" t="n">
        <f aca="false" ca="false" dt2D="false" dtr="false" t="normal">F194+F196+F198+F200+F202</f>
        <v>29.6571693823418</v>
      </c>
      <c r="G205" s="135" t="n">
        <f aca="false" ca="false" dt2D="false" dtr="false" t="normal">G194+G196+G198+G200+G202</f>
        <v>28.7758342338802</v>
      </c>
      <c r="H205" s="135" t="n">
        <f aca="false" ca="false" dt2D="false" dtr="false" t="normal">H194+H196+H198+H200+H202</f>
        <v>27.8572418003452</v>
      </c>
      <c r="I205" s="135" t="n">
        <f aca="false" ca="false" dt2D="false" dtr="false" t="normal">I194+I196+I198+I200+I202</f>
        <v>26.7345715502037</v>
      </c>
      <c r="J205" s="135" t="n">
        <f aca="false" ca="false" dt2D="false" dtr="false" t="normal">J194+J196+J198+J200+J202</f>
        <v>27.2986833770742</v>
      </c>
      <c r="K205" s="135" t="n">
        <f aca="false" ca="false" dt2D="false" dtr="false" t="normal">K194+K196+K198+K200+K202</f>
        <v>26.9171154430925</v>
      </c>
      <c r="L205" s="135" t="n">
        <f aca="false" ca="false" dt2D="false" dtr="false" t="normal">L194+L196+L198+L200+L202</f>
        <v>28.0943993001464</v>
      </c>
      <c r="M205" s="135" t="n">
        <f aca="false" ca="false" dt2D="false" dtr="false" t="normal">M194+M196+M198+M200+M202</f>
        <v>28.8355713677553</v>
      </c>
      <c r="N205" s="135" t="n">
        <f aca="false" ca="false" dt2D="false" dtr="false" t="normal">N194+N196+N198+N200+N202</f>
        <v>28.1651079954528</v>
      </c>
      <c r="O205" s="136" t="n">
        <f aca="false" ca="false" dt2D="false" dtr="false" t="normal">O194+O196+O198+O200+O202</f>
        <v>28.7855696836157</v>
      </c>
      <c r="P205" s="19" t="n"/>
      <c r="Q205" s="19" t="n"/>
      <c r="R205" s="19" t="n"/>
      <c r="S205" s="19" t="n"/>
      <c r="T205" s="19" t="n"/>
      <c r="U205" s="19" t="n"/>
      <c r="V205" s="19" t="n"/>
      <c r="W205" s="19" t="n"/>
      <c r="X205" s="19" t="n"/>
      <c r="Y205" s="19" t="n"/>
      <c r="Z205" s="19" t="n"/>
      <c r="AA205" s="19" t="n"/>
      <c r="AB205" s="19" t="n"/>
      <c r="AC205" s="19" t="n"/>
      <c r="AD205" s="19" t="n"/>
      <c r="AE205" s="19" t="n"/>
      <c r="AF205" s="19" t="n"/>
      <c r="AG205" s="19" t="n"/>
      <c r="AH205" s="19" t="n"/>
      <c r="AI205" s="19" t="n"/>
      <c r="AJ205" s="19" t="n"/>
    </row>
    <row customFormat="true" ht="12.75" outlineLevel="0" r="206" s="14">
      <c r="A206" s="142" t="s">
        <v>179</v>
      </c>
      <c r="B206" s="143" t="n"/>
      <c r="C206" s="145" t="n"/>
      <c r="D206" s="145" t="n"/>
      <c r="E206" s="135" t="n">
        <f aca="false" ca="false" dt2D="false" dtr="false" t="normal">E195+E197+E199+E201+E203</f>
        <v>37.5087433979388</v>
      </c>
      <c r="F206" s="135" t="n">
        <f aca="false" ca="false" dt2D="false" dtr="false" t="normal">F195+F197+F199+F201+F203</f>
        <v>38.0023647846406</v>
      </c>
      <c r="G206" s="135" t="n">
        <f aca="false" ca="false" dt2D="false" dtr="false" t="normal">G195+G197+G199+G201+G203</f>
        <v>37.1735183547827</v>
      </c>
      <c r="H206" s="135" t="n">
        <f aca="false" ca="false" dt2D="false" dtr="false" t="normal">H195+H197+H199+H201+H203</f>
        <v>36.7488893099238</v>
      </c>
      <c r="I206" s="135" t="n">
        <f aca="false" ca="false" dt2D="false" dtr="false" t="normal">I195+I197+I199+I201+I203</f>
        <v>34.3047997324089</v>
      </c>
      <c r="J206" s="135" t="n">
        <f aca="false" ca="false" dt2D="false" dtr="false" t="normal">J195+J197+J199+J201+J203</f>
        <v>35.8960533217315</v>
      </c>
      <c r="K206" s="135" t="n">
        <f aca="false" ca="false" dt2D="false" dtr="false" t="normal">K195+K197+K199+K201+K203</f>
        <v>35.0895275333436</v>
      </c>
      <c r="L206" s="135" t="n">
        <f aca="false" ca="false" dt2D="false" dtr="false" t="normal">L195+L197+L199+L201+L203</f>
        <v>36.4059744385032</v>
      </c>
      <c r="M206" s="135" t="n">
        <f aca="false" ca="false" dt2D="false" dtr="false" t="normal">M195+M197+M199+M201+M203</f>
        <v>37.3230894605607</v>
      </c>
      <c r="N206" s="135" t="n">
        <f aca="false" ca="false" dt2D="false" dtr="false" t="normal">N195+N197+N199+N201+N203</f>
        <v>37.755360869016</v>
      </c>
      <c r="O206" s="136" t="n">
        <f aca="false" ca="false" dt2D="false" dtr="false" t="normal">O195+O197+O199+O201+O203</f>
        <v>37.6414862438541</v>
      </c>
      <c r="P206" s="19" t="n"/>
      <c r="Q206" s="19" t="n"/>
      <c r="R206" s="19" t="n"/>
      <c r="S206" s="19" t="n"/>
      <c r="T206" s="19" t="n"/>
      <c r="U206" s="19" t="n"/>
      <c r="V206" s="19" t="n"/>
      <c r="W206" s="19" t="n"/>
      <c r="X206" s="19" t="n"/>
      <c r="Y206" s="19" t="n"/>
      <c r="Z206" s="19" t="n"/>
      <c r="AA206" s="19" t="n"/>
      <c r="AB206" s="19" t="n"/>
      <c r="AC206" s="19" t="n"/>
      <c r="AD206" s="19" t="n"/>
      <c r="AE206" s="19" t="n"/>
      <c r="AF206" s="19" t="n"/>
      <c r="AG206" s="19" t="n"/>
      <c r="AH206" s="19" t="n"/>
      <c r="AI206" s="19" t="n"/>
      <c r="AJ206" s="19" t="n"/>
    </row>
    <row outlineLevel="0" r="207">
      <c r="A207" s="137" t="n"/>
      <c r="B207" s="138" t="n"/>
      <c r="C207" s="10" t="n"/>
      <c r="D207" s="10" t="n"/>
      <c r="E207" s="10" t="n"/>
      <c r="F207" s="10" t="n"/>
      <c r="G207" s="10" t="n"/>
      <c r="H207" s="10" t="n"/>
      <c r="I207" s="10" t="n"/>
      <c r="J207" s="10" t="n"/>
      <c r="K207" s="10" t="n"/>
      <c r="L207" s="10" t="n"/>
      <c r="M207" s="10" t="n"/>
      <c r="N207" s="10" t="n"/>
      <c r="O207" s="11" t="n"/>
    </row>
    <row ht="12.75" outlineLevel="0" r="208"/>
    <row outlineLevel="0" r="210">
      <c r="A210" s="69" t="s">
        <v>180</v>
      </c>
      <c r="B210" s="70" t="s"/>
      <c r="C210" s="70" t="s"/>
      <c r="D210" s="70" t="s"/>
      <c r="E210" s="70" t="s"/>
      <c r="F210" s="70" t="s"/>
      <c r="G210" s="70" t="s"/>
      <c r="H210" s="70" t="s"/>
      <c r="I210" s="70" t="s"/>
      <c r="J210" s="70" t="s"/>
      <c r="K210" s="70" t="s"/>
      <c r="L210" s="70" t="s"/>
      <c r="M210" s="70" t="s"/>
      <c r="N210" s="70" t="s"/>
      <c r="O210" s="71" t="s"/>
    </row>
    <row customHeight="true" ht="22.5" outlineLevel="0" r="211">
      <c r="A211" s="146" t="s">
        <v>181</v>
      </c>
      <c r="B211" s="147" t="s"/>
      <c r="C211" s="147" t="s"/>
      <c r="D211" s="148" t="s"/>
      <c r="E211" s="26" t="n"/>
      <c r="F211" s="26" t="n"/>
      <c r="G211" s="26" t="n"/>
      <c r="H211" s="26" t="n"/>
      <c r="I211" s="26" t="n"/>
      <c r="J211" s="26" t="n"/>
      <c r="K211" s="26" t="n"/>
      <c r="L211" s="26" t="n"/>
      <c r="M211" s="26" t="n"/>
      <c r="N211" s="26" t="n"/>
      <c r="O211" s="27" t="n"/>
    </row>
    <row customFormat="true" ht="38.25" outlineLevel="0" r="212" s="149">
      <c r="B212" s="68" t="s">
        <v>182</v>
      </c>
      <c r="C212" s="150" t="s">
        <v>183</v>
      </c>
      <c r="D212" s="150" t="n"/>
      <c r="E212" s="17" t="s">
        <v>184</v>
      </c>
      <c r="F212" s="17" t="s">
        <v>185</v>
      </c>
      <c r="G212" s="17" t="s">
        <v>186</v>
      </c>
      <c r="H212" s="17" t="s">
        <v>187</v>
      </c>
      <c r="I212" s="17" t="s">
        <v>188</v>
      </c>
      <c r="J212" s="17" t="s">
        <v>189</v>
      </c>
      <c r="K212" s="17" t="s">
        <v>190</v>
      </c>
      <c r="L212" s="17" t="s">
        <v>191</v>
      </c>
      <c r="M212" s="17" t="s">
        <v>192</v>
      </c>
      <c r="N212" s="17" t="s">
        <v>193</v>
      </c>
      <c r="O212" s="18" t="s">
        <v>194</v>
      </c>
      <c r="P212" s="151" t="n"/>
      <c r="Q212" s="151" t="n"/>
      <c r="R212" s="151" t="n"/>
      <c r="S212" s="151" t="n"/>
      <c r="T212" s="151" t="n"/>
      <c r="U212" s="151" t="n"/>
      <c r="V212" s="151" t="n"/>
      <c r="W212" s="151" t="n"/>
      <c r="X212" s="151" t="n"/>
      <c r="Y212" s="151" t="n"/>
      <c r="Z212" s="151" t="n"/>
      <c r="AA212" s="151" t="n"/>
      <c r="AB212" s="151" t="n"/>
      <c r="AC212" s="151" t="n"/>
      <c r="AD212" s="151" t="n"/>
      <c r="AE212" s="151" t="n"/>
      <c r="AF212" s="151" t="n"/>
      <c r="AG212" s="151" t="n"/>
      <c r="AH212" s="151" t="n"/>
      <c r="AI212" s="151" t="n"/>
      <c r="AJ212" s="151" t="n"/>
    </row>
    <row outlineLevel="0" r="213">
      <c r="A213" s="26" t="s">
        <v>195</v>
      </c>
      <c r="B213" s="68" t="n"/>
      <c r="C213" s="26" t="n">
        <f aca="false" ca="false" dt2D="false" dtr="false" t="normal">(E213+F213+G213+H213+I213+J213+K213+L213+M213+N213+O213)/11</f>
        <v>16.3194446932378</v>
      </c>
      <c r="D213" s="26" t="n">
        <v>2</v>
      </c>
      <c r="E213" s="26" t="n">
        <f aca="false" ca="false" dt2D="false" dtr="false" t="normal">2*E195</f>
        <v>19.8331034482759</v>
      </c>
      <c r="F213" s="26" t="n">
        <f aca="false" ca="false" dt2D="false" dtr="false" t="normal">2*F195</f>
        <v>15.7975041050903</v>
      </c>
      <c r="G213" s="26" t="n">
        <f aca="false" ca="false" dt2D="false" dtr="false" t="normal">2*G195</f>
        <v>14.5374712643678</v>
      </c>
      <c r="H213" s="26" t="n">
        <f aca="false" ca="false" dt2D="false" dtr="false" t="normal">2*H195</f>
        <v>18.4</v>
      </c>
      <c r="I213" s="26" t="n">
        <f aca="false" ca="false" dt2D="false" dtr="false" t="normal">2*I195</f>
        <v>12.1967159277504</v>
      </c>
      <c r="J213" s="26" t="n">
        <f aca="false" ca="false" dt2D="false" dtr="false" t="normal">2*J195</f>
        <v>16.7340558292282</v>
      </c>
      <c r="K213" s="26" t="n">
        <f aca="false" ca="false" dt2D="false" dtr="false" t="normal">2*K195</f>
        <v>14.7689983579639</v>
      </c>
      <c r="L213" s="26" t="n">
        <f aca="false" ca="false" dt2D="false" dtr="false" t="normal">2*L195</f>
        <v>15.3860098522168</v>
      </c>
      <c r="M213" s="26" t="n">
        <f aca="false" ca="false" dt2D="false" dtr="false" t="normal">2*M195</f>
        <v>16.2365845648604</v>
      </c>
      <c r="N213" s="26" t="n">
        <f aca="false" ca="false" dt2D="false" dtr="false" t="normal">2*N195</f>
        <v>18.5252545155993</v>
      </c>
      <c r="O213" s="27" t="n">
        <f aca="false" ca="false" dt2D="false" dtr="false" t="normal">2*O195</f>
        <v>17.0981937602627</v>
      </c>
    </row>
    <row outlineLevel="0" r="214">
      <c r="A214" s="26" t="s">
        <v>196</v>
      </c>
      <c r="B214" s="68" t="n"/>
      <c r="C214" s="26" t="n">
        <f aca="false" ca="false" dt2D="false" dtr="false" t="normal">(E214+F214+G214+H214+I214+J214+K214+L214+M214+N214+O214)/11</f>
        <v>11.3989528989529</v>
      </c>
      <c r="D214" s="26" t="n">
        <v>2</v>
      </c>
      <c r="E214" s="26" t="n">
        <f aca="false" ca="false" dt2D="false" dtr="false" t="normal">2*E197</f>
        <v>11.146452313119</v>
      </c>
      <c r="F214" s="26" t="n">
        <f aca="false" ca="false" dt2D="false" dtr="false" t="normal">2*F197</f>
        <v>13.6538461538462</v>
      </c>
      <c r="G214" s="26" t="n">
        <f aca="false" ca="false" dt2D="false" dtr="false" t="normal">2*G197</f>
        <v>12.9681861348528</v>
      </c>
      <c r="H214" s="26" t="n">
        <f aca="false" ca="false" dt2D="false" dtr="false" t="normal">2*H197</f>
        <v>10.7405372405372</v>
      </c>
      <c r="I214" s="26" t="n">
        <f aca="false" ca="false" dt2D="false" dtr="false" t="normal">2*I197</f>
        <v>10.5255731922399</v>
      </c>
      <c r="J214" s="26" t="n">
        <f aca="false" ca="false" dt2D="false" dtr="false" t="normal">2*J197</f>
        <v>10.8027404694071</v>
      </c>
      <c r="K214" s="26" t="n">
        <f aca="false" ca="false" dt2D="false" dtr="false" t="normal">2*K197</f>
        <v>10.0420567087234</v>
      </c>
      <c r="L214" s="26" t="n">
        <f aca="false" ca="false" dt2D="false" dtr="false" t="normal">2*L197</f>
        <v>11.346628679962</v>
      </c>
      <c r="M214" s="26" t="n">
        <f aca="false" ca="false" dt2D="false" dtr="false" t="normal">2*M197</f>
        <v>11.689594356261</v>
      </c>
      <c r="N214" s="26" t="n">
        <f aca="false" ca="false" dt2D="false" dtr="false" t="normal">2*N197</f>
        <v>10.9120879120879</v>
      </c>
      <c r="O214" s="27" t="n">
        <f aca="false" ca="false" dt2D="false" dtr="false" t="normal">2*O197</f>
        <v>11.5607787274454</v>
      </c>
    </row>
    <row outlineLevel="0" r="215">
      <c r="A215" s="26" t="s">
        <v>197</v>
      </c>
      <c r="B215" s="68" t="n"/>
      <c r="C215" s="26" t="n">
        <f aca="false" ca="false" dt2D="false" dtr="false" t="normal">(E215+F215+G215+H215+I215+J215+K215+L215+M215+N215+O215)/11</f>
        <v>12</v>
      </c>
      <c r="D215" s="26" t="n">
        <v>1.5</v>
      </c>
      <c r="E215" s="26" t="n">
        <f aca="false" ca="false" dt2D="false" dtr="false" t="normal">1.5*E199</f>
        <v>12</v>
      </c>
      <c r="F215" s="26" t="n">
        <f aca="false" ca="false" dt2D="false" dtr="false" t="normal">1.5*F199</f>
        <v>12</v>
      </c>
      <c r="G215" s="26" t="n">
        <f aca="false" ca="false" dt2D="false" dtr="false" t="normal">1.5*G199</f>
        <v>12</v>
      </c>
      <c r="H215" s="26" t="n">
        <f aca="false" ca="false" dt2D="false" dtr="false" t="normal">1.5*H199</f>
        <v>12</v>
      </c>
      <c r="I215" s="26" t="n">
        <f aca="false" ca="false" dt2D="false" dtr="false" t="normal">1.5*I199</f>
        <v>12</v>
      </c>
      <c r="J215" s="26" t="n">
        <f aca="false" ca="false" dt2D="false" dtr="false" t="normal">1.5*J199</f>
        <v>12</v>
      </c>
      <c r="K215" s="26" t="n">
        <f aca="false" ca="false" dt2D="false" dtr="false" t="normal">1.5*K199</f>
        <v>12</v>
      </c>
      <c r="L215" s="26" t="n">
        <f aca="false" ca="false" dt2D="false" dtr="false" t="normal">1.5*L199</f>
        <v>12</v>
      </c>
      <c r="M215" s="26" t="n">
        <f aca="false" ca="false" dt2D="false" dtr="false" t="normal">1.5*M199</f>
        <v>12</v>
      </c>
      <c r="N215" s="26" t="n">
        <f aca="false" ca="false" dt2D="false" dtr="false" t="normal">1.5*N199</f>
        <v>12</v>
      </c>
      <c r="O215" s="27" t="n">
        <f aca="false" ca="false" dt2D="false" dtr="false" t="normal">1.5*O199</f>
        <v>12</v>
      </c>
    </row>
    <row outlineLevel="0" r="216">
      <c r="A216" s="26" t="s">
        <v>198</v>
      </c>
      <c r="B216" s="68" t="n"/>
      <c r="C216" s="26" t="n">
        <f aca="false" ca="false" dt2D="false" dtr="false" t="normal">(E216+F216+G216+H216+I216+J216+K216+L216+M216+N216+O216)/11</f>
        <v>10.5890909090909</v>
      </c>
      <c r="D216" s="26" t="n">
        <v>2</v>
      </c>
      <c r="E216" s="26" t="n">
        <f aca="false" ca="false" dt2D="false" dtr="false" t="normal">2*E201</f>
        <v>8.8</v>
      </c>
      <c r="F216" s="26" t="n">
        <f aca="false" ca="false" dt2D="false" dtr="false" t="normal">2*F201</f>
        <v>10.912</v>
      </c>
      <c r="G216" s="26" t="n">
        <f aca="false" ca="false" dt2D="false" dtr="false" t="normal">2*G201</f>
        <v>11.2</v>
      </c>
      <c r="H216" s="26" t="n">
        <f aca="false" ca="false" dt2D="false" dtr="false" t="normal">2*H201</f>
        <v>10.24</v>
      </c>
      <c r="I216" s="26" t="n">
        <f aca="false" ca="false" dt2D="false" dtr="false" t="normal">2*I201</f>
        <v>11.008</v>
      </c>
      <c r="J216" s="26" t="n">
        <f aca="false" ca="false" dt2D="false" dtr="false" t="normal">2*J201</f>
        <v>9.376</v>
      </c>
      <c r="K216" s="26" t="n">
        <f aca="false" ca="false" dt2D="false" dtr="false" t="normal">2*K201</f>
        <v>11.968</v>
      </c>
      <c r="L216" s="26" t="n">
        <f aca="false" ca="false" dt2D="false" dtr="false" t="normal">2*L201</f>
        <v>11.2</v>
      </c>
      <c r="M216" s="26" t="n">
        <f aca="false" ca="false" dt2D="false" dtr="false" t="normal">2*M201</f>
        <v>10.72</v>
      </c>
      <c r="N216" s="26" t="n">
        <f aca="false" ca="false" dt2D="false" dtr="false" t="normal">2*N201</f>
        <v>10.432</v>
      </c>
      <c r="O216" s="27" t="n">
        <f aca="false" ca="false" dt2D="false" dtr="false" t="normal">2*O201</f>
        <v>10.624</v>
      </c>
    </row>
    <row outlineLevel="0" r="217">
      <c r="A217" s="26" t="s">
        <v>199</v>
      </c>
      <c r="B217" s="68" t="n"/>
      <c r="C217" s="26" t="n">
        <f aca="false" ca="false" dt2D="false" dtr="false" t="normal">(E217+F217+G217+H217+I217+J217+K217+L217+M217+N217+O217)/11</f>
        <v>7.16990595611285</v>
      </c>
      <c r="D217" s="26" t="n">
        <v>0.75</v>
      </c>
      <c r="E217" s="26" t="n">
        <f aca="false" ca="false" dt2D="false" dtr="false" t="normal">0.75*E203</f>
        <v>7.21422413793104</v>
      </c>
      <c r="F217" s="26" t="n">
        <f aca="false" ca="false" dt2D="false" dtr="false" t="normal">0.75*F203</f>
        <v>7.36551724137931</v>
      </c>
      <c r="G217" s="26" t="n">
        <f aca="false" ca="false" dt2D="false" dtr="false" t="normal">0.75*G203</f>
        <v>7.36551724137931</v>
      </c>
      <c r="H217" s="26" t="n">
        <f aca="false" ca="false" dt2D="false" dtr="false" t="normal">0.75*H203</f>
        <v>6.79396551724138</v>
      </c>
      <c r="I217" s="26" t="n">
        <f aca="false" ca="false" dt2D="false" dtr="false" t="normal">0.75*I203</f>
        <v>7.07974137931035</v>
      </c>
      <c r="J217" s="26" t="n">
        <f aca="false" ca="false" dt2D="false" dtr="false" t="normal">0.75*J203</f>
        <v>7.07974137931035</v>
      </c>
      <c r="K217" s="26" t="n">
        <f aca="false" ca="false" dt2D="false" dtr="false" t="normal">0.75*K203</f>
        <v>6.525</v>
      </c>
      <c r="L217" s="26" t="n">
        <f aca="false" ca="false" dt2D="false" dtr="false" t="normal">0.75*L203</f>
        <v>7.07974137931035</v>
      </c>
      <c r="M217" s="26" t="n">
        <f aca="false" ca="false" dt2D="false" dtr="false" t="normal">0.75*M203</f>
        <v>7.5</v>
      </c>
      <c r="N217" s="26" t="n">
        <f aca="false" ca="false" dt2D="false" dtr="false" t="normal">0.75*N203</f>
        <v>7.36551724137931</v>
      </c>
      <c r="O217" s="27" t="n">
        <f aca="false" ca="false" dt2D="false" dtr="false" t="normal">0.75*O203</f>
        <v>7.5</v>
      </c>
    </row>
    <row customFormat="true" ht="12.75" outlineLevel="0" r="218" s="14">
      <c r="A218" s="69" t="n"/>
      <c r="B218" s="152" t="n">
        <f aca="false" ca="false" dt2D="false" dtr="false" t="normal">D222</f>
        <v>2.0821092442524</v>
      </c>
      <c r="C218" s="69" t="n">
        <f aca="false" ca="false" dt2D="false" dtr="false" t="normal">(E218+F218+G218+H218+I218+J218+K218+L218+M218+N218+O218)/11</f>
        <v>57.4773944573945</v>
      </c>
      <c r="D218" s="69" t="n">
        <f aca="false" ca="false" dt2D="false" dtr="false" t="normal">SUM(E218:O218)</f>
        <v>632.251339031339</v>
      </c>
      <c r="E218" s="69" t="n">
        <f aca="false" ca="false" dt2D="false" dtr="false" t="normal">SUM(E213:E217)</f>
        <v>58.9937798993259</v>
      </c>
      <c r="F218" s="69" t="n">
        <f aca="false" ca="false" dt2D="false" dtr="false" t="normal">SUM(F213:F217)</f>
        <v>59.7288675003158</v>
      </c>
      <c r="G218" s="69" t="n">
        <f aca="false" ca="false" dt2D="false" dtr="false" t="normal">SUM(G213:G217)</f>
        <v>58.0711746405999</v>
      </c>
      <c r="H218" s="69" t="n">
        <f aca="false" ca="false" dt2D="false" dtr="false" t="normal">SUM(H213:H217)</f>
        <v>58.1745027577786</v>
      </c>
      <c r="I218" s="69" t="n">
        <f aca="false" ca="false" dt2D="false" dtr="false" t="normal">SUM(I213:I217)</f>
        <v>52.8100304993006</v>
      </c>
      <c r="J218" s="69" t="n">
        <f aca="false" ca="false" dt2D="false" dtr="false" t="normal">SUM(J213:J217)</f>
        <v>55.9925376779457</v>
      </c>
      <c r="K218" s="69" t="n">
        <f aca="false" ca="false" dt2D="false" dtr="false" t="normal">SUM(K213:K217)</f>
        <v>55.3040550666872</v>
      </c>
      <c r="L218" s="69" t="n">
        <f aca="false" ca="false" dt2D="false" dtr="false" t="normal">SUM(L213:L217)</f>
        <v>57.0123799114891</v>
      </c>
      <c r="M218" s="69" t="n">
        <f aca="false" ca="false" dt2D="false" dtr="false" t="normal">SUM(M213:M217)</f>
        <v>58.1461789211214</v>
      </c>
      <c r="N218" s="69" t="n">
        <f aca="false" ca="false" dt2D="false" dtr="false" t="normal">SUM(N213:N217)</f>
        <v>59.2348596690666</v>
      </c>
      <c r="O218" s="69" t="n">
        <f aca="false" ca="false" dt2D="false" dtr="false" t="normal">SUM(O213:O217)</f>
        <v>58.7829724877081</v>
      </c>
      <c r="P218" s="19" t="n"/>
      <c r="Q218" s="19" t="n"/>
      <c r="R218" s="19" t="n"/>
      <c r="S218" s="19" t="n"/>
      <c r="T218" s="19" t="n"/>
      <c r="U218" s="19" t="n"/>
      <c r="V218" s="19" t="n"/>
      <c r="W218" s="19" t="n"/>
      <c r="X218" s="19" t="n"/>
      <c r="Y218" s="19" t="n"/>
      <c r="Z218" s="19" t="n"/>
      <c r="AA218" s="19" t="n"/>
      <c r="AB218" s="19" t="n"/>
      <c r="AC218" s="19" t="n"/>
      <c r="AD218" s="19" t="n"/>
      <c r="AE218" s="19" t="n"/>
      <c r="AF218" s="19" t="n"/>
      <c r="AG218" s="19" t="n"/>
      <c r="AH218" s="19" t="n"/>
      <c r="AI218" s="19" t="n"/>
      <c r="AJ218" s="19" t="n"/>
    </row>
    <row outlineLevel="0" r="219">
      <c r="A219" s="26" t="n"/>
      <c r="B219" s="68" t="n"/>
      <c r="C219" s="26" t="n"/>
      <c r="D219" s="69" t="n"/>
      <c r="E219" s="153" t="n"/>
      <c r="F219" s="153" t="n"/>
      <c r="G219" s="153" t="n"/>
      <c r="H219" s="153" t="n"/>
      <c r="I219" s="153" t="n"/>
      <c r="J219" s="153" t="n"/>
      <c r="K219" s="153" t="n"/>
      <c r="L219" s="153" t="n"/>
      <c r="M219" s="153" t="n"/>
      <c r="N219" s="153" t="n"/>
      <c r="O219" s="154" t="n"/>
    </row>
    <row outlineLevel="0" r="220">
      <c r="A220" s="69" t="s">
        <v>200</v>
      </c>
      <c r="B220" s="70" t="s"/>
      <c r="C220" s="70" t="s"/>
      <c r="D220" s="70" t="s"/>
      <c r="E220" s="70" t="s"/>
      <c r="F220" s="70" t="s"/>
      <c r="G220" s="70" t="s"/>
      <c r="H220" s="70" t="s"/>
      <c r="I220" s="70" t="s"/>
      <c r="J220" s="70" t="s"/>
      <c r="K220" s="70" t="s"/>
      <c r="L220" s="70" t="s"/>
      <c r="M220" s="70" t="s"/>
      <c r="N220" s="70" t="s"/>
      <c r="O220" s="71" t="s"/>
    </row>
    <row outlineLevel="0" r="221">
      <c r="A221" s="26" t="n"/>
      <c r="B221" s="68" t="n"/>
      <c r="C221" s="26" t="n"/>
      <c r="D221" s="26" t="n"/>
      <c r="E221" s="26" t="n">
        <f aca="false" ca="false" dt2D="false" dtr="false" t="normal">E218-C218</f>
        <v>1.51638544193142</v>
      </c>
      <c r="F221" s="26" t="n">
        <f aca="false" ca="false" dt2D="false" dtr="false" t="normal">F218-C218</f>
        <v>2.25147304292131</v>
      </c>
      <c r="G221" s="26" t="n">
        <f aca="false" ca="false" dt2D="false" dtr="false" t="normal">G218-E218</f>
        <v>-0.922605258725959</v>
      </c>
      <c r="H221" s="26" t="n">
        <f aca="false" ca="false" dt2D="false" dtr="false" t="normal">H218-F218</f>
        <v>-1.55436474253715</v>
      </c>
      <c r="I221" s="26" t="n">
        <f aca="false" ca="false" dt2D="false" dtr="false" t="normal">I218-G218</f>
        <v>-5.2611441412993</v>
      </c>
      <c r="J221" s="26" t="n">
        <f aca="false" ca="false" dt2D="false" dtr="false" t="normal">J218-H218</f>
        <v>-2.18196507983289</v>
      </c>
      <c r="K221" s="26" t="n">
        <f aca="false" ca="false" dt2D="false" dtr="false" t="normal">K218-I218</f>
        <v>2.49402456738662</v>
      </c>
      <c r="L221" s="26" t="n">
        <f aca="false" ca="false" dt2D="false" dtr="false" t="normal">L218-J218</f>
        <v>1.01984223354339</v>
      </c>
      <c r="M221" s="26" t="n">
        <f aca="false" ca="false" dt2D="false" dtr="false" t="normal">M218-K218</f>
        <v>2.8421238544342</v>
      </c>
      <c r="N221" s="26" t="n">
        <f aca="false" ca="false" dt2D="false" dtr="false" t="normal">N218-L218</f>
        <v>2.22247975757745</v>
      </c>
      <c r="O221" s="26" t="n">
        <f aca="false" ca="false" dt2D="false" dtr="false" t="normal">O218-M218</f>
        <v>0.636793566586675</v>
      </c>
    </row>
    <row ht="25.5" outlineLevel="0" r="222">
      <c r="A222" s="26" t="s">
        <v>201</v>
      </c>
      <c r="B222" s="68" t="n"/>
      <c r="C222" s="26" t="n"/>
      <c r="D222" s="155" t="n">
        <f aca="false" ca="false" dt2D="false" dtr="false" t="normal">(E222+F222+G222+H222+I222+J222+K222+L222+M222+N222+O222)/11</f>
        <v>2.0821092442524</v>
      </c>
      <c r="E222" s="26" t="n">
        <f aca="false" ca="false" dt2D="false" dtr="false" t="normal">ABS(E221)</f>
        <v>1.51638544193142</v>
      </c>
      <c r="F222" s="26" t="n">
        <f aca="false" ca="false" dt2D="false" dtr="false" t="normal">ABS(F221)</f>
        <v>2.25147304292131</v>
      </c>
      <c r="G222" s="26" t="n">
        <f aca="false" ca="false" dt2D="false" dtr="false" t="normal">ABS(G221)</f>
        <v>0.922605258725959</v>
      </c>
      <c r="H222" s="26" t="n">
        <f aca="false" ca="false" dt2D="false" dtr="false" t="normal">ABS(H221)</f>
        <v>1.55436474253715</v>
      </c>
      <c r="I222" s="26" t="n">
        <f aca="false" ca="false" dt2D="false" dtr="false" t="normal">ABS(I221)</f>
        <v>5.2611441412993</v>
      </c>
      <c r="J222" s="26" t="n">
        <f aca="false" ca="false" dt2D="false" dtr="false" t="normal">ABS(J221)</f>
        <v>2.18196507983289</v>
      </c>
      <c r="K222" s="26" t="n">
        <f aca="false" ca="false" dt2D="false" dtr="false" t="normal">ABS(K221)</f>
        <v>2.49402456738662</v>
      </c>
      <c r="L222" s="26" t="n">
        <f aca="false" ca="false" dt2D="false" dtr="false" t="normal">ABS(L221)</f>
        <v>1.01984223354339</v>
      </c>
      <c r="M222" s="26" t="n">
        <f aca="false" ca="false" dt2D="false" dtr="false" t="normal">ABS(M221)</f>
        <v>2.8421238544342</v>
      </c>
      <c r="N222" s="26" t="n">
        <f aca="false" ca="false" dt2D="false" dtr="false" t="normal">ABS(N221)</f>
        <v>2.22247975757745</v>
      </c>
      <c r="O222" s="27" t="n">
        <f aca="false" ca="false" dt2D="false" dtr="false" t="normal">ABS(O221)</f>
        <v>0.636793566586675</v>
      </c>
    </row>
    <row outlineLevel="0" r="223">
      <c r="A223" s="26" t="n"/>
      <c r="B223" s="68" t="n"/>
      <c r="C223" s="26" t="n"/>
      <c r="D223" s="26" t="n"/>
      <c r="E223" s="26" t="n"/>
      <c r="F223" s="26" t="n"/>
      <c r="G223" s="26" t="n"/>
      <c r="H223" s="26" t="n"/>
      <c r="I223" s="26" t="n"/>
      <c r="J223" s="26" t="n"/>
      <c r="K223" s="26" t="n"/>
      <c r="L223" s="26" t="n"/>
      <c r="M223" s="26" t="n"/>
      <c r="N223" s="26" t="n"/>
      <c r="O223" s="27" t="n"/>
    </row>
    <row customHeight="true" ht="35.25" outlineLevel="0" r="224">
      <c r="A224" s="156" t="s">
        <v>202</v>
      </c>
      <c r="B224" s="152" t="s">
        <v>203</v>
      </c>
      <c r="C224" s="69" t="s">
        <v>204</v>
      </c>
      <c r="D224" s="79" t="n"/>
      <c r="E224" s="79" t="n"/>
      <c r="F224" s="79" t="n"/>
      <c r="G224" s="79" t="n"/>
      <c r="H224" s="79" t="n"/>
      <c r="I224" s="79" t="n"/>
      <c r="J224" s="79" t="n"/>
      <c r="K224" s="79" t="n"/>
      <c r="L224" s="79" t="n"/>
      <c r="M224" s="79" t="n"/>
      <c r="N224" s="79" t="n"/>
      <c r="O224" s="79" t="n"/>
    </row>
    <row outlineLevel="0" r="225">
      <c r="A225" s="26" t="s">
        <v>205</v>
      </c>
      <c r="B225" s="68" t="n">
        <f aca="false" ca="false" dt2D="false" dtr="false" t="normal">C218+B218/3*2</f>
        <v>58.8654672868961</v>
      </c>
      <c r="C225" s="26" t="n">
        <v>100</v>
      </c>
      <c r="D225" s="79" t="n"/>
      <c r="E225" s="79" t="n"/>
      <c r="F225" s="79" t="n"/>
      <c r="G225" s="79" t="n"/>
      <c r="H225" s="79" t="n"/>
      <c r="I225" s="79" t="n"/>
      <c r="J225" s="79" t="n"/>
      <c r="K225" s="79" t="n"/>
      <c r="L225" s="79" t="n"/>
      <c r="M225" s="79" t="n"/>
      <c r="N225" s="79" t="n"/>
      <c r="O225" s="79" t="n"/>
    </row>
    <row outlineLevel="0" r="226">
      <c r="A226" s="26" t="s">
        <v>206</v>
      </c>
      <c r="B226" s="68" t="n">
        <f aca="false" ca="false" dt2D="false" dtr="false" t="normal">C218-B218/3*2</f>
        <v>56.0893216278929</v>
      </c>
      <c r="C226" s="26" t="n">
        <f aca="false" ca="false" dt2D="false" dtr="false" t="normal">C218+B218/3*2</f>
        <v>58.8654672868961</v>
      </c>
      <c r="D226" s="79" t="n"/>
      <c r="E226" s="79" t="n"/>
      <c r="F226" s="79" t="n"/>
      <c r="G226" s="79" t="n"/>
      <c r="H226" s="79" t="n"/>
      <c r="I226" s="79" t="n"/>
      <c r="J226" s="79" t="n"/>
      <c r="K226" s="79" t="n"/>
      <c r="L226" s="79" t="n"/>
      <c r="M226" s="79" t="n"/>
      <c r="N226" s="79" t="n"/>
      <c r="O226" s="79" t="n"/>
    </row>
    <row outlineLevel="0" r="227">
      <c r="A227" s="26" t="s">
        <v>207</v>
      </c>
      <c r="B227" s="68" t="n">
        <v>0</v>
      </c>
      <c r="C227" s="26" t="n">
        <f aca="false" ca="false" dt2D="false" dtr="false" t="normal">C218-B218/3*2</f>
        <v>56.0893216278929</v>
      </c>
      <c r="D227" s="79" t="n"/>
      <c r="E227" s="79" t="n"/>
      <c r="F227" s="79" t="n"/>
      <c r="G227" s="79" t="n"/>
      <c r="H227" s="79" t="n"/>
      <c r="I227" s="79" t="n"/>
      <c r="J227" s="79" t="n"/>
      <c r="K227" s="79" t="n"/>
      <c r="L227" s="79" t="n"/>
      <c r="M227" s="79" t="n"/>
      <c r="N227" s="79" t="n"/>
      <c r="O227" s="79" t="n"/>
    </row>
    <row outlineLevel="0" r="228">
      <c r="A228" s="79" t="n"/>
      <c r="B228" s="157" t="n"/>
      <c r="C228" s="79" t="n"/>
      <c r="D228" s="79" t="n"/>
      <c r="E228" s="79" t="n"/>
      <c r="F228" s="79" t="n"/>
      <c r="G228" s="79" t="n"/>
      <c r="H228" s="79" t="n"/>
      <c r="I228" s="79" t="n"/>
      <c r="J228" s="79" t="n"/>
      <c r="K228" s="79" t="n"/>
      <c r="L228" s="79" t="n"/>
      <c r="M228" s="79" t="n"/>
      <c r="N228" s="79" t="n"/>
      <c r="O228" s="79" t="n"/>
    </row>
    <row outlineLevel="0" r="229">
      <c r="A229" s="79" t="n"/>
      <c r="B229" s="157" t="n"/>
      <c r="C229" s="79" t="n"/>
      <c r="D229" s="79" t="n"/>
      <c r="E229" s="79" t="n"/>
      <c r="F229" s="79" t="n"/>
      <c r="G229" s="79" t="n"/>
      <c r="H229" s="79" t="n"/>
      <c r="I229" s="79" t="n"/>
      <c r="J229" s="79" t="n"/>
      <c r="K229" s="79" t="n"/>
      <c r="L229" s="79" t="n"/>
      <c r="M229" s="79" t="n"/>
      <c r="N229" s="79" t="n"/>
      <c r="O229" s="79" t="n"/>
    </row>
    <row outlineLevel="0" r="230">
      <c r="A230" s="79" t="n"/>
      <c r="B230" s="157" t="n"/>
      <c r="C230" s="79" t="n"/>
      <c r="D230" s="158" t="n"/>
      <c r="E230" s="158" t="n"/>
      <c r="F230" s="158" t="n"/>
      <c r="G230" s="158" t="n"/>
      <c r="H230" s="158" t="n"/>
      <c r="I230" s="158" t="n"/>
      <c r="J230" s="158" t="n"/>
      <c r="K230" s="158" t="n"/>
      <c r="L230" s="158" t="n"/>
      <c r="M230" s="158" t="n"/>
      <c r="N230" s="158" t="n"/>
      <c r="O230" s="158" t="n"/>
    </row>
    <row outlineLevel="0" r="231">
      <c r="A231" s="158" t="n"/>
      <c r="B231" s="159" t="n"/>
      <c r="C231" s="158" t="n"/>
      <c r="D231" s="158" t="n"/>
      <c r="E231" s="158" t="n"/>
      <c r="F231" s="158" t="n"/>
      <c r="G231" s="158" t="n"/>
      <c r="H231" s="158" t="n"/>
      <c r="I231" s="158" t="n"/>
      <c r="J231" s="158" t="n"/>
      <c r="K231" s="158" t="n"/>
      <c r="L231" s="158" t="n"/>
      <c r="M231" s="158" t="n"/>
      <c r="N231" s="158" t="n"/>
      <c r="O231" s="158" t="n"/>
    </row>
    <row outlineLevel="0" r="232">
      <c r="A232" s="158" t="n"/>
      <c r="B232" s="159" t="n"/>
      <c r="C232" s="158" t="n"/>
      <c r="D232" s="158" t="n"/>
      <c r="E232" s="158" t="n"/>
      <c r="F232" s="158" t="n"/>
      <c r="G232" s="158" t="n"/>
      <c r="H232" s="158" t="n"/>
      <c r="I232" s="158" t="n"/>
      <c r="J232" s="158" t="n"/>
      <c r="K232" s="158" t="n"/>
      <c r="L232" s="158" t="n"/>
      <c r="M232" s="158" t="n"/>
      <c r="N232" s="158" t="n"/>
      <c r="O232" s="158" t="n"/>
    </row>
  </sheetData>
  <mergeCells count="38">
    <mergeCell ref="C122:D122"/>
    <mergeCell ref="C120:D120"/>
    <mergeCell ref="C116:D116"/>
    <mergeCell ref="C114:D114"/>
    <mergeCell ref="C111:D111"/>
    <mergeCell ref="C109:D109"/>
    <mergeCell ref="C107:D107"/>
    <mergeCell ref="C100:D100"/>
    <mergeCell ref="C98:D98"/>
    <mergeCell ref="C96:D96"/>
    <mergeCell ref="C88:D88"/>
    <mergeCell ref="C86:D86"/>
    <mergeCell ref="C84:D84"/>
    <mergeCell ref="A220:O220"/>
    <mergeCell ref="A211:D211"/>
    <mergeCell ref="C124:D124"/>
    <mergeCell ref="A199:B199"/>
    <mergeCell ref="A210:O210"/>
    <mergeCell ref="C126:D126"/>
    <mergeCell ref="C131:D131"/>
    <mergeCell ref="C128:D128"/>
    <mergeCell ref="A150:O150"/>
    <mergeCell ref="A203:B203"/>
    <mergeCell ref="A151:D151"/>
    <mergeCell ref="A192:O192"/>
    <mergeCell ref="A195:B195"/>
    <mergeCell ref="A197:B197"/>
    <mergeCell ref="A201:B201"/>
    <mergeCell ref="A2:O2"/>
    <mergeCell ref="B1:N1"/>
    <mergeCell ref="A63:O63"/>
    <mergeCell ref="A34:O34"/>
    <mergeCell ref="A4:C4"/>
    <mergeCell ref="A35:C35"/>
    <mergeCell ref="C70:D70"/>
    <mergeCell ref="C72:D72"/>
    <mergeCell ref="C74:D74"/>
    <mergeCell ref="C76:D76"/>
  </mergeCells>
  <pageMargins bottom="1" footer="0.5" header="0.5" left="0.109999999403954" right="8263.888671875" top="0.64000004529953"/>
  <pageSetup fitToHeight="1" fitToWidth="1" orientation="landscape" paperHeight="297mm" paperSize="9" paperWidth="210mm" scale="94"/>
  <rowBreaks count="3" manualBreakCount="3">
    <brk id="42" man="true" max="16383"/>
    <brk id="176" man="true" max="16383"/>
    <brk id="207" man="true" max="16383"/>
  </rowBreaks>
  <colBreaks count="1" manualBreakCount="1">
    <brk id="15" man="true" max="1048575"/>
  </colBreaks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"/>
  <sheetViews>
    <sheetView showZeros="true" workbookViewId="0"/>
  </sheetViews>
  <sheetFormatPr baseColWidth="8" customHeight="false" defaultColWidth="9.01743714249899" defaultRowHeight="12.75" zeroHeight="false"/>
  <sheetData/>
  <pageMargins bottom="1" footer="0.5" header="0.5" left="0.75" right="0.75" top="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"/>
  <sheetViews>
    <sheetView showZeros="true" workbookViewId="0"/>
  </sheetViews>
  <sheetFormatPr baseColWidth="8" customHeight="false" defaultColWidth="9.01743714249899" defaultRowHeight="12.75" zeroHeight="false"/>
  <sheetData/>
  <pageMargins bottom="1" footer="0.5" header="0.5" left="0.75" right="0.75" top="1"/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MyOffice-CoreFramework-Linux/21.0-851.365.4708.482.1@RELEASE-DESKTOP-ROSEMARY-ST-3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2021-02-16T06:38:21Z</dcterms:modified>
</cp:coreProperties>
</file>